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Personal\Desktop\"/>
    </mc:Choice>
  </mc:AlternateContent>
  <xr:revisionPtr revIDLastSave="0" documentId="8_{A1F26192-0882-453C-84F1-6A47E47CB13F}" xr6:coauthVersionLast="40" xr6:coauthVersionMax="40" xr10:uidLastSave="{00000000-0000-0000-0000-000000000000}"/>
  <bookViews>
    <workbookView xWindow="0" yWindow="0" windowWidth="20490" windowHeight="8940" xr2:uid="{00000000-000D-0000-FFFF-FFFF00000000}"/>
  </bookViews>
  <sheets>
    <sheet name="Matriz Riesgos " sheetId="1" r:id="rId1"/>
    <sheet name="Mapa Riesgos Residual" sheetId="2" r:id="rId2"/>
  </sheets>
  <externalReferences>
    <externalReference r:id="rId3"/>
    <externalReference r:id="rId4"/>
    <externalReference r:id="rId5"/>
    <externalReference r:id="rId6"/>
  </externalReferences>
  <definedNames>
    <definedName name="_xlnm._FilterDatabase" localSheetId="0" hidden="1">'Matriz Riesgos '!$AK$13:$AL$73</definedName>
    <definedName name="Procesos">[1]Hoja1!$B$2:$B$17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1" i="1" l="1"/>
  <c r="Y73" i="1" l="1"/>
  <c r="W73" i="1"/>
  <c r="O73" i="1"/>
  <c r="AH73" i="1" s="1"/>
  <c r="AG73" i="1" s="1"/>
  <c r="M73" i="1"/>
  <c r="Y72" i="1"/>
  <c r="W72" i="1"/>
  <c r="Y71" i="1"/>
  <c r="W71" i="1"/>
  <c r="O71" i="1"/>
  <c r="AH71" i="1" s="1"/>
  <c r="AG71" i="1" s="1"/>
  <c r="M71" i="1"/>
  <c r="Y70" i="1"/>
  <c r="W70" i="1"/>
  <c r="Y68" i="1"/>
  <c r="W68" i="1"/>
  <c r="O68" i="1"/>
  <c r="AH68" i="1" s="1"/>
  <c r="AG68" i="1" s="1"/>
  <c r="M68" i="1"/>
  <c r="Y67" i="1"/>
  <c r="W67" i="1"/>
  <c r="O67" i="1"/>
  <c r="AH67" i="1" s="1"/>
  <c r="AG67" i="1" s="1"/>
  <c r="M67" i="1"/>
  <c r="Y66" i="1"/>
  <c r="W66" i="1"/>
  <c r="Y65" i="1"/>
  <c r="W65" i="1"/>
  <c r="O65" i="1"/>
  <c r="AH65" i="1" s="1"/>
  <c r="AG65" i="1" s="1"/>
  <c r="M65" i="1"/>
  <c r="Y64" i="1"/>
  <c r="W64" i="1"/>
  <c r="Y63" i="1"/>
  <c r="W63" i="1"/>
  <c r="Y62" i="1"/>
  <c r="W62" i="1"/>
  <c r="O62" i="1"/>
  <c r="AH62" i="1" s="1"/>
  <c r="AG62" i="1" s="1"/>
  <c r="M62" i="1"/>
  <c r="Y60" i="1"/>
  <c r="W60" i="1"/>
  <c r="O60" i="1"/>
  <c r="AH60" i="1" s="1"/>
  <c r="AG60" i="1" s="1"/>
  <c r="M60" i="1"/>
  <c r="Y58" i="1"/>
  <c r="W58" i="1"/>
  <c r="O58" i="1"/>
  <c r="AH58" i="1" s="1"/>
  <c r="AG58" i="1" s="1"/>
  <c r="M58" i="1"/>
  <c r="Y56" i="1"/>
  <c r="W56" i="1"/>
  <c r="O56" i="1"/>
  <c r="AH56" i="1" s="1"/>
  <c r="AG56" i="1" s="1"/>
  <c r="M56" i="1"/>
  <c r="Y55" i="1"/>
  <c r="W55" i="1"/>
  <c r="Y52" i="1"/>
  <c r="W52" i="1"/>
  <c r="Y50" i="1"/>
  <c r="W50" i="1"/>
  <c r="O50" i="1"/>
  <c r="AH50" i="1" s="1"/>
  <c r="AG50" i="1" s="1"/>
  <c r="M50" i="1"/>
  <c r="Y49" i="1"/>
  <c r="W49" i="1"/>
  <c r="Y48" i="1"/>
  <c r="W48" i="1"/>
  <c r="O48" i="1"/>
  <c r="AH48" i="1" s="1"/>
  <c r="AG48" i="1" s="1"/>
  <c r="M48" i="1"/>
  <c r="Y47" i="1"/>
  <c r="W47" i="1"/>
  <c r="Y46" i="1"/>
  <c r="W46" i="1"/>
  <c r="O46" i="1"/>
  <c r="AH46" i="1" s="1"/>
  <c r="AG46" i="1" s="1"/>
  <c r="M46" i="1"/>
  <c r="Y45" i="1"/>
  <c r="W45" i="1"/>
  <c r="Y44" i="1"/>
  <c r="W44" i="1"/>
  <c r="Y43" i="1"/>
  <c r="W4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E33" i="1"/>
  <c r="AD33" i="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22" i="1"/>
  <c r="W22" i="1"/>
  <c r="O22" i="1"/>
  <c r="AH22" i="1" s="1"/>
  <c r="AG22" i="1" s="1"/>
  <c r="M22" i="1"/>
  <c r="Y21" i="1"/>
  <c r="W21" i="1"/>
  <c r="Y20" i="1"/>
  <c r="W20" i="1"/>
  <c r="Y19" i="1"/>
  <c r="W19" i="1"/>
  <c r="O19" i="1"/>
  <c r="AH19" i="1" s="1"/>
  <c r="AG19" i="1" s="1"/>
  <c r="M19" i="1"/>
  <c r="Y17" i="1"/>
  <c r="W17" i="1"/>
  <c r="Y16" i="1"/>
  <c r="W16" i="1"/>
  <c r="O16" i="1"/>
  <c r="AH16" i="1" s="1"/>
  <c r="AG16" i="1" s="1"/>
  <c r="M16" i="1"/>
  <c r="AD22" i="1" l="1"/>
  <c r="AF22" i="1" s="1"/>
  <c r="AE22" i="1" s="1"/>
  <c r="AD21" i="1"/>
  <c r="AD47" i="1"/>
  <c r="AD73" i="1"/>
  <c r="AF73" i="1" s="1"/>
  <c r="AE73" i="1" s="1"/>
  <c r="AD72" i="1"/>
  <c r="AD31" i="1"/>
  <c r="AF31" i="1" s="1"/>
  <c r="AE31" i="1" s="1"/>
  <c r="AD34" i="1"/>
  <c r="AF34" i="1" s="1"/>
  <c r="AD45" i="1"/>
  <c r="AD35" i="1"/>
  <c r="AD42" i="1"/>
  <c r="AF42" i="1" s="1"/>
  <c r="AE42" i="1" s="1"/>
  <c r="AD52" i="1"/>
  <c r="AD16" i="1"/>
  <c r="AF16" i="1" s="1"/>
  <c r="AE16" i="1" s="1"/>
  <c r="AD20" i="1"/>
  <c r="AD28" i="1"/>
  <c r="AD55" i="1"/>
  <c r="AD29" i="1"/>
  <c r="AD60" i="1"/>
  <c r="AF60" i="1" s="1"/>
  <c r="AE60" i="1" s="1"/>
  <c r="AD65" i="1"/>
  <c r="AF65" i="1" s="1"/>
  <c r="AD24" i="1"/>
  <c r="AD25" i="1"/>
  <c r="AF25" i="1" s="1"/>
  <c r="AE25" i="1" s="1"/>
  <c r="AD27" i="1"/>
  <c r="AD46" i="1"/>
  <c r="AF46" i="1" s="1"/>
  <c r="AD50" i="1"/>
  <c r="AF50" i="1" s="1"/>
  <c r="AD32" i="1"/>
  <c r="AD36" i="1"/>
  <c r="AD66" i="1"/>
  <c r="AD67" i="1"/>
  <c r="AF67" i="1" s="1"/>
  <c r="AE67" i="1" s="1"/>
  <c r="AD68" i="1"/>
  <c r="AF68" i="1" s="1"/>
  <c r="AD19" i="1"/>
  <c r="AF19" i="1" s="1"/>
  <c r="AD41" i="1"/>
  <c r="AD44" i="1"/>
  <c r="AD58" i="1"/>
  <c r="AF58" i="1" s="1"/>
  <c r="AE58" i="1" s="1"/>
  <c r="AD23" i="1"/>
  <c r="AD38" i="1"/>
  <c r="AD39" i="1"/>
  <c r="AF39" i="1" s="1"/>
  <c r="AE39" i="1" s="1"/>
  <c r="AD43" i="1"/>
  <c r="AD49" i="1"/>
  <c r="AD17" i="1"/>
  <c r="AD26" i="1"/>
  <c r="AD48" i="1"/>
  <c r="AF48" i="1" s="1"/>
  <c r="AD63" i="1"/>
  <c r="AD70" i="1"/>
  <c r="AD71" i="1"/>
  <c r="AF71" i="1" s="1"/>
  <c r="AE71" i="1" s="1"/>
  <c r="AD30" i="1"/>
  <c r="AD37" i="1"/>
  <c r="AD56" i="1"/>
  <c r="AF56" i="1" s="1"/>
  <c r="AE56" i="1" s="1"/>
  <c r="AD62" i="1"/>
  <c r="AF62" i="1" s="1"/>
  <c r="AD64" i="1"/>
  <c r="AF47" i="1" l="1"/>
  <c r="AE47" i="1" s="1"/>
  <c r="AF49" i="1"/>
  <c r="AE49" i="1" s="1"/>
  <c r="AE50" i="1"/>
  <c r="AF51" i="1"/>
  <c r="AF63" i="1"/>
  <c r="AF64" i="1" s="1"/>
  <c r="AE64" i="1" s="1"/>
  <c r="AF41" i="1"/>
  <c r="AE41" i="1" s="1"/>
  <c r="AF26" i="1"/>
  <c r="AE26" i="1" s="1"/>
  <c r="AF23" i="1"/>
  <c r="AE23" i="1" s="1"/>
  <c r="AF17" i="1"/>
  <c r="AE17" i="1" s="1"/>
  <c r="AF43" i="1"/>
  <c r="AF44" i="1" s="1"/>
  <c r="AE48" i="1"/>
  <c r="AE46" i="1"/>
  <c r="AF32" i="1"/>
  <c r="AE32" i="1" s="1"/>
  <c r="AE62" i="1"/>
  <c r="AF20" i="1"/>
  <c r="AE19" i="1"/>
  <c r="AF70" i="1"/>
  <c r="AE68" i="1"/>
  <c r="AF35" i="1"/>
  <c r="AE34" i="1"/>
  <c r="AF66" i="1"/>
  <c r="AE66" i="1" s="1"/>
  <c r="AE65" i="1"/>
  <c r="AE63" i="1" l="1"/>
  <c r="AE51" i="1"/>
  <c r="AF52" i="1"/>
  <c r="AF55" i="1" s="1"/>
  <c r="AE55" i="1" s="1"/>
  <c r="AF24" i="1"/>
  <c r="AE24" i="1" s="1"/>
  <c r="AF27" i="1"/>
  <c r="AE27" i="1" s="1"/>
  <c r="AE43" i="1"/>
  <c r="AE70" i="1"/>
  <c r="AF72" i="1"/>
  <c r="AE72" i="1" s="1"/>
  <c r="AF45" i="1"/>
  <c r="AE45" i="1" s="1"/>
  <c r="AE44" i="1"/>
  <c r="AF36" i="1"/>
  <c r="AE35" i="1"/>
  <c r="AF21" i="1"/>
  <c r="AE21" i="1" s="1"/>
  <c r="AE20" i="1"/>
  <c r="AE52" i="1" l="1"/>
  <c r="AF28" i="1"/>
  <c r="AF29" i="1" s="1"/>
  <c r="AF37" i="1"/>
  <c r="AE36" i="1"/>
  <c r="AE28" i="1" l="1"/>
  <c r="AF30" i="1"/>
  <c r="AE30" i="1" s="1"/>
  <c r="AE29" i="1"/>
  <c r="AE37" i="1"/>
  <c r="AF38" i="1"/>
  <c r="AE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montes</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K34" authorId="4" shapeId="0" xr:uid="{00000000-0006-0000-0000-000012000000}">
      <text>
        <r>
          <rPr>
            <b/>
            <sz val="9"/>
            <color indexed="81"/>
            <rFont val="Tahoma"/>
            <family val="2"/>
          </rPr>
          <t>SE ENVIO CORREO DE SOLICITUD A OSCAR 6 DE JULIO</t>
        </r>
      </text>
    </comment>
  </commentList>
</comments>
</file>

<file path=xl/sharedStrings.xml><?xml version="1.0" encoding="utf-8"?>
<sst xmlns="http://schemas.openxmlformats.org/spreadsheetml/2006/main" count="1183" uniqueCount="554">
  <si>
    <t>MATRIZ DE RIESGOS</t>
  </si>
  <si>
    <t>Código: DE-FM-022
Versión: 00
Fecha de Vigencia: 27/05/2021</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</si>
  <si>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</si>
  <si>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</si>
  <si>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</si>
  <si>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</si>
  <si>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</si>
  <si>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</si>
  <si>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</si>
  <si>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</si>
  <si>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</si>
  <si>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</si>
  <si>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</si>
  <si>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</si>
  <si>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</si>
  <si>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rPr>
        <b/>
        <sz val="10"/>
        <rFont val="Arial"/>
        <family val="2"/>
      </rPr>
      <t xml:space="preserve">INDICADOR DEL RIESGO </t>
    </r>
    <r>
      <rPr>
        <sz val="10"/>
        <rFont val="Arial"/>
        <family val="2"/>
      </rPr>
      <t xml:space="preserve">
(Se documenta en ISOlución)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</si>
  <si>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</si>
  <si>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</si>
  <si>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</si>
  <si>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</si>
  <si>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</si>
  <si>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</si>
  <si>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</si>
  <si>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</si>
  <si>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</si>
  <si>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</si>
  <si>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</si>
  <si>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</si>
  <si>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</si>
  <si>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</si>
  <si>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</si>
  <si>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</si>
  <si>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</si>
  <si>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</si>
  <si>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</si>
  <si>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</si>
  <si>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</si>
  <si>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</si>
  <si>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</si>
  <si>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</si>
  <si>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</si>
  <si>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</si>
  <si>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</si>
  <si>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</si>
  <si>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</si>
  <si>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</si>
  <si>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</si>
  <si>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</si>
  <si>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</si>
  <si>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</si>
  <si>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</si>
  <si>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</si>
  <si>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</si>
  <si>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Administración, profundización y aprovechamiento de acuerdos y relaciones comerciales.</t>
  </si>
  <si>
    <t>Equipo Negociador - DIES</t>
  </si>
  <si>
    <t>Negociador Internacional - Director de Inversión Extranjera y Servicios</t>
  </si>
  <si>
    <t>Interno</t>
  </si>
  <si>
    <t>No se utilicen los procedimientos establecidos para la realización de las negociaciones</t>
  </si>
  <si>
    <t>RC-1</t>
  </si>
  <si>
    <t>Posibilidad de uso indebido de información confidencial, por parte del equipo negociador o por parte de los gremios, sociedad civil, academia y otros agentes involucrados; para beneficio propio o de un tercero.</t>
  </si>
  <si>
    <t>Riesgo de corrupción</t>
  </si>
  <si>
    <t>Pérdida de credibibilidad y confianza 
Pérdida del objetivo de la negociación 
Desmejora de la posición negociadora
Acciones disciplinarias - investigaciones</t>
  </si>
  <si>
    <t>BAJA</t>
  </si>
  <si>
    <t>MAYOR (RC-F)</t>
  </si>
  <si>
    <t>Genera altas consecuencias sobre la entidad.</t>
  </si>
  <si>
    <t>ALTO</t>
  </si>
  <si>
    <t>Dar aplicación a los protocolos establecidos en la Guía "Negociaciones de acuerdos comerciales e internacionales de inversión"</t>
  </si>
  <si>
    <t>Adecuado</t>
  </si>
  <si>
    <t>Continua</t>
  </si>
  <si>
    <t>Prevenir</t>
  </si>
  <si>
    <t>Manual</t>
  </si>
  <si>
    <t>Documentado</t>
  </si>
  <si>
    <t>AP-PR-001 Negociaciones Comerciales  (Act. 7)</t>
  </si>
  <si>
    <t>Con Registro</t>
  </si>
  <si>
    <t>Listas de Asistencia - Ayudas de memoria</t>
  </si>
  <si>
    <t>ALTO (RC/F)</t>
  </si>
  <si>
    <t>REDUCIR EL RIESGO</t>
  </si>
  <si>
    <t>Manejo de información confidencial en el desarrollo de las negociaciones</t>
  </si>
  <si>
    <t>Interna y Externa</t>
  </si>
  <si>
    <t>Posible fuga de información confidencial por parte de alguno de los miembros del equipo negociador</t>
  </si>
  <si>
    <t>Los textos de cada negociación son confidenciales y cada coordinador de Mesa y/o negociador deberá insistir ante el equipo negociador ampliado en la importancia de velar por el debido manejo de los mismos.</t>
  </si>
  <si>
    <t>NA-GU-002 Negociaciones de Acuerdos Comerciales e Internacionales de Inversión (5.7)</t>
  </si>
  <si>
    <t>Acuerdos de confidencialidad firmados - Listas de Asistencia - Ayudas de memoria</t>
  </si>
  <si>
    <t>Acceso a información confidencial por parte de terceros</t>
  </si>
  <si>
    <t>Adquisición de Bienes y Servicios</t>
  </si>
  <si>
    <t>Grupo de Contratos</t>
  </si>
  <si>
    <t>Coordinador
Grupo de Contratos</t>
  </si>
  <si>
    <t>Estudios Previos y/o Pliegos de condiciones direccionados a favorecer un proponente específico.</t>
  </si>
  <si>
    <t>RC-2</t>
  </si>
  <si>
    <t xml:space="preserve"> Posibilidad de afectación reputacional y económica, por investigaciones de entes de control, debido a la generación de documentos en la etapa precontractual que favorezcan o direccionen la escogencia de un tercero</t>
  </si>
  <si>
    <t>Sanciones disciplinarias 
No cumplir con la normatividad
No cumplimiento de disposiciones internas</t>
  </si>
  <si>
    <t>MEDIA</t>
  </si>
  <si>
    <t xml:space="preserve">Someter a consideración de la Junta de Adquisiciones y Licitaciones la apertura del proceso. </t>
  </si>
  <si>
    <t>Coordinador Grupo Contratos 
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</si>
  <si>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</si>
  <si>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Acta de Junta de Adquisiciones y Licitaciones</t>
  </si>
  <si>
    <t xml:space="preserve"> Incumplimiento de la normatividad en materia de contratación</t>
  </si>
  <si>
    <t>Analizar los estudios previos y estudios soporte</t>
  </si>
  <si>
    <t>Coordinador Grupo Contratos - Abogado</t>
  </si>
  <si>
    <t>Desconocimiento u omisión de la normatividad, para beneficiar a un oferente.</t>
  </si>
  <si>
    <t>Repuesta a las observaciones presentadas al proyecto de pliego de condiciones.</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</si>
  <si>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</si>
  <si>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Comunicación*, Cuadernillo de preguntas y respuestas, Plataforma SECOP II*</t>
  </si>
  <si>
    <t>Grupo Administrativa</t>
  </si>
  <si>
    <t>Efectuar compras y/o gastos con cargo a recursos de caja menor que no estén autorizados en la normatividad</t>
  </si>
  <si>
    <t>RC-3</t>
  </si>
  <si>
    <t>Posibilidad de afectación económica, en beneficio propio o de un tercero, debido a la administración y manejo de las cajas menores por parte de los responsables.</t>
  </si>
  <si>
    <t>Riesgo de fraude</t>
  </si>
  <si>
    <t>Descapitalizar la caja menor  afectando el desarrollo de las operaciones para la cual  fue destinada, originando detrimento patrimonial
Investigaciones disciplinarias</t>
  </si>
  <si>
    <t>ALTA</t>
  </si>
  <si>
    <t>MODERADO (RC-F)</t>
  </si>
  <si>
    <t>Genera medianas consecuencias sobre la entidad</t>
  </si>
  <si>
    <t>Revisar de acuerdo con la normatividad vigente si es viable el gasto, si el gasto no se puede realizar con recursos de la caja menor se le notifica al solicitante</t>
  </si>
  <si>
    <t>Responsable asignado</t>
  </si>
  <si>
    <t>BS-PR-001 Manejo y control de cajas menores</t>
  </si>
  <si>
    <t xml:space="preserve">Aplicativo cajas menores </t>
  </si>
  <si>
    <t>MODERADO (RC/F)</t>
  </si>
  <si>
    <t>ACEPTAR EL RIESGO</t>
  </si>
  <si>
    <t>No efectuar la legalización del gasto dentro de los tiempos establecidos, con la respectiva documentación soporte</t>
  </si>
  <si>
    <t>Enviar correo electrónico a funcionario que recibió el dinero con copia al jefe inmediato</t>
  </si>
  <si>
    <t>Detectar</t>
  </si>
  <si>
    <t>Correo electrónico</t>
  </si>
  <si>
    <t>Externo</t>
  </si>
  <si>
    <t>Valores de las facturas alterados o que no correspondan a valores reales en el mercado</t>
  </si>
  <si>
    <t>Obtener mínimo dos cotizaciones cuando existan dudas sobre precios</t>
  </si>
  <si>
    <t>Cotizaciones</t>
  </si>
  <si>
    <t>Desarrollo Empresarial</t>
  </si>
  <si>
    <t>Dirección de Productividad y Competitividad</t>
  </si>
  <si>
    <t>Director
Dirección de Productividad y Competitividad</t>
  </si>
  <si>
    <t xml:space="preserve">Deficiencia en la verificación de las condiciones y/o requisitos a presentar por parte del inversionista. </t>
  </si>
  <si>
    <t>RC-4</t>
  </si>
  <si>
    <t>Posibilidad de afectación reputacional, debido a decisiones ajustadas a intereses propios o de terceros en la declaración o modificación de un área como zona franca.</t>
  </si>
  <si>
    <t>Impacto negativo a la Entidad
Genera altas consecuencias para la Entidad</t>
  </si>
  <si>
    <t>Verificar la solicitud de declaratoria de existencia de una Zona Franca permanente, permanente especial o transitoria.</t>
  </si>
  <si>
    <t>Profesional Universitario,Profesional Especializado,Contratista(s)</t>
  </si>
  <si>
    <t>DM-PR-011  Declaratoria de zonas francas permanentes y permanentes especiales</t>
  </si>
  <si>
    <t xml:space="preserve"> Lista de chequeo
</t>
  </si>
  <si>
    <t xml:space="preserve"> Declaratoria o modificación de un área como zona franca</t>
  </si>
  <si>
    <t>Verificar la solicitud de modificación a la declaratoria de existencia de una Zona Franca, tales como ampliación extensión o reducción de área.</t>
  </si>
  <si>
    <t xml:space="preserve">
Director(a) de Productividad y Competitividad</t>
  </si>
  <si>
    <t>Lista de chequeo</t>
  </si>
  <si>
    <t>Verificar la solicitud de declaratoría de existencia de una Zona Franca transitoria (cuenta con viabilidad Jurídica y técnica)</t>
  </si>
  <si>
    <t>Profesional Universitario, Profesional Especializado, Contratista(s)</t>
  </si>
  <si>
    <t>DM-PR-012 Declaratoria de zonas francas transitorias</t>
  </si>
  <si>
    <t xml:space="preserve">Oficio / Lista de chequeo </t>
  </si>
  <si>
    <t>No aplicación adecuada de los conceptos de la DIAN, el DNP y el Ministerio del Ramo.</t>
  </si>
  <si>
    <t>Solicitar concepto a otras entidades, al recibir respuesta se incorpora al informe técnico y se lleva a evaluación por el CIZF.</t>
  </si>
  <si>
    <t>Director(a) de Productividad y Competitividad</t>
  </si>
  <si>
    <t>Oficio</t>
  </si>
  <si>
    <t>Realizar visita Técnica al área a declarar como Zona Franca.</t>
  </si>
  <si>
    <t>Acta visita técnica</t>
  </si>
  <si>
    <t>Realizar visita Técnica al terreno donde se pretende la ampliación, extensión o reducción del área.</t>
  </si>
  <si>
    <t>1. Interés ilegitimo que pueda influir las instancias de evaluación y decisión.</t>
  </si>
  <si>
    <t>RC-5</t>
  </si>
  <si>
    <t>Posibilidad de afectación reputacional debido al favorecimiento indebido de intereses de terceros en la modificación de Contratos de Estabilidad Jurídica (CEJ).</t>
  </si>
  <si>
    <t>Modificación de contratos de estabilidad juridica que afecten los intereses del estado</t>
  </si>
  <si>
    <t>MUY BAJA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</si>
  <si>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</si>
  <si>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Profesional(es)</t>
  </si>
  <si>
    <t xml:space="preserve">DM-PR-009 Secretaría Técnica comité de Estabilidad Jurídica y supervisión de los contratos de Estabilidad Jurídica. Actividad 6. </t>
  </si>
  <si>
    <t>Informe Técnico de Evaluación.</t>
  </si>
  <si>
    <t>Solictudes estudiadas por parte del Comité de estabilidad Juridica</t>
  </si>
  <si>
    <t>Consolidar los informes técnicos en coordinación con  los profesionales designados por los miembros que participaran en el Comité.</t>
  </si>
  <si>
    <t>DM-PR-009 Secretaría Técnica comité de Estabilidad Jurídica y supervisión de los contratos de Estabilidad Jurídica. Actividad 5.</t>
  </si>
  <si>
    <t>Dirección de Regulación</t>
  </si>
  <si>
    <t>Director
Dirección de Regulación</t>
  </si>
  <si>
    <t>Omitir la verificación del Análisis de impacto</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</si>
  <si>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</si>
  <si>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</si>
  <si>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1. Pago de sanciones económicas o indemnizaciones a terceros que puedan afectar el presupuesto total de la entidad &gt;= 20 %. 
2. Sanción por parte ente de control u otro ente regulador 
3. Sanciones internacionales en el seno de la OMC.</t>
  </si>
  <si>
    <t>Genera altas consecuencias sobre la entidad</t>
  </si>
  <si>
    <t>Verificar el contexto y probabilidad de ocurrencia de los riesgos frente al desarrollo de un reglamento técnico. (Cuenta con viabilidad jurídica y técnica)</t>
  </si>
  <si>
    <t>Coordinador de Reglamentos Técnicos</t>
  </si>
  <si>
    <t>DM-PR-006 Producción normativa en reglamentación técnica-PPNRT: Actividad No 3</t>
  </si>
  <si>
    <t>Análisis de Impacto Normativo o documento del Triage</t>
  </si>
  <si>
    <t xml:space="preserve">Número de reglamentos técnicos emitidos que no cumplan con los requisitos establecidos.
</t>
  </si>
  <si>
    <t>No desarrollar los mecanismos de participación con las partes interesadas.</t>
  </si>
  <si>
    <t xml:space="preserve">Aplicar el resultado determinado en el AIN, considerar las observaciones que contribuyan a minimizar el riesgo </t>
  </si>
  <si>
    <t>Director(a) de Regulación, Profesional Especializado
Tercero contratado</t>
  </si>
  <si>
    <t xml:space="preserve">DM-PR-006 Producción normativa en reglamentación técnica-PPNRT: Actividad No 6 </t>
  </si>
  <si>
    <t xml:space="preserve">Comentarios allegados por los interesados.
Respuesta de la Dirección de Regulación a los interesados con la aceptación o negación de los comentarios allegado </t>
  </si>
  <si>
    <t>Obviar los conceptos sobre creación de obstáculos técnicos innecesarios al comercio y/o de la abogacía de la competencia.</t>
  </si>
  <si>
    <t>Obtener concepto previo del MINCIT sobre los proyectos de reglamentos técnicos y de evaluación de la conformidad (cuenta con viabilidad jurídica y técnica)</t>
  </si>
  <si>
    <t>DM-PR-006 Producción normativa en reglamentación técnica-PPNRT: Actividad No 7</t>
  </si>
  <si>
    <t xml:space="preserve">Solicitud al Ministerio de Comercio, Industria y Turismo de concepto previo sobre no creación de obstáculos técnicos innecesarios al comercio. 
Concepto emitido por el Ministerio de Comercio, Industria y Turismo </t>
  </si>
  <si>
    <t>Obtener concepto de la SIC sobre abogacía de la Competencia (cuenta con viabilidad Jurídica y técnica</t>
  </si>
  <si>
    <t>Director(a) de Regulación, Profesional Especializado</t>
  </si>
  <si>
    <t>DM-PR-006 Producción normativa en reglamentación técnica-PPNRT: Actividad No 9</t>
  </si>
  <si>
    <t>Solicitud a la Superintendencia de Industria y Comercio de concepto de abogacía de la competencia</t>
  </si>
  <si>
    <t>Realizar la viabilidad jurídica del acto administrativo, Vo. Bo. del Viceministro de Desarrollo Empresarial y S.G (cuenta con viabilidad jurídica y técnica)</t>
  </si>
  <si>
    <t>Profesional Especializado</t>
  </si>
  <si>
    <t>DM-PR-006 Producción normativa en reglamentación técnica-PPNRT: Actividad No 10</t>
  </si>
  <si>
    <t>Correo electrónico oficina asesora Jurídica y Viceministro de Desarrollo Empresarial</t>
  </si>
  <si>
    <t>Dirección de Mipymes</t>
  </si>
  <si>
    <t>Director
Dirección de Mipymes</t>
  </si>
  <si>
    <t xml:space="preserve">Interés ilegitimo que pueda influir las instancias de evaluación y decisión.                                                                                                                                                                                         </t>
  </si>
  <si>
    <t>RC-8</t>
  </si>
  <si>
    <t>Posibilidad de afectación reputacional por quejas de las partes interesadas, debido al favorecimiento de intereses de terceros en la formulación y adopción de instrumentos e incentivos de fomento y promoción enfocados a las Mipymes</t>
  </si>
  <si>
    <t>Incumplimiento del objetivo de crecimiento y desarrollo de la Micro, Pequeña y Mediana Empresa
Quejas de las partes interesados
Procesos disciplinarios</t>
  </si>
  <si>
    <t xml:space="preserve">Asignar roles y responsabilidad para el diseño.                                                                                                                                                                                                                                                                   </t>
  </si>
  <si>
    <t>Director(a) de Mipymes, Viceministro (a) de Desarrollo Empresarial</t>
  </si>
  <si>
    <t>DM-PR-015 Diseño, Formulación y adopción de instrumentos e incentivos de fomento y promoción enfocados a las Mipymes: Actividad 2.</t>
  </si>
  <si>
    <t>Acta, ayuda de memoria, memorando electrónico*, correo electrónico*</t>
  </si>
  <si>
    <t xml:space="preserve">Concentración de autoridad en  pocas personas.                                                                                                          </t>
  </si>
  <si>
    <t>Falta de divulgación y publicación de los instrumentos e incentivos</t>
  </si>
  <si>
    <t>Divulgar y Publicar el instrumento o incentivo</t>
  </si>
  <si>
    <t>Asesor, Profesional(es), Director(a) de Mipymes</t>
  </si>
  <si>
    <t xml:space="preserve">DM-PR-015 Diseño, Formulación y adopción de instrumentos e incentivos de fomento y promoción enfocados a las Mipymes: Actividad 8. </t>
  </si>
  <si>
    <t>Acta, Registro de asistencia, ayuda de memoria, correo electrónico*, Publicación en página web*.</t>
  </si>
  <si>
    <t>Facilitación del Comercio y Defensa Comercial</t>
  </si>
  <si>
    <t>Comité de Importaciones / Grupo VUCE</t>
  </si>
  <si>
    <t>Coordinador Grupo VUCE
Asesor 
Comité de Importaciones</t>
  </si>
  <si>
    <t>Recibir y aprobar sin la revisión del cumplimiento total de los requisitos</t>
  </si>
  <si>
    <t>RC-9</t>
  </si>
  <si>
    <t>Posibilidad de afectación reputacional, por hallazgos de entes de control, por solicitar o recibir cualquier dadiva o beneficio para aprobar la solicitud de registro o licencia de importación sin el cumplimiento de los requisitos establecidos</t>
  </si>
  <si>
    <t>Perdida de imagen y credibilidad
Sanciones</t>
  </si>
  <si>
    <t>MUY ALTA</t>
  </si>
  <si>
    <t>Revisar si las solicitudes de licencia o registro de importación y sus modificaciones, tienen completos los anexos y los vistos buenos de entidades vinculadas a la VUCE, que se requieran.</t>
  </si>
  <si>
    <t>FC-PR-014 Aprobación de licencias de importación, modificaciones y cancelaciones: Actividad: 2 
FC-PR-011 Seguimiento a las Solicitudes Radicadas en el Sistema de Inspección Simultánea - SIIS - de la Ventanilla Única de Comercio Exterior - VUCE</t>
  </si>
  <si>
    <t xml:space="preserve"> -Requerimiento al importador*
 -Solicitud de concepto de Producción Nacional
-Web service (ws) Producción Nacional* </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</si>
  <si>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</si>
  <si>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FC-PR-013 Registro de Importación, Modificaciones, Cancelaciones y Reaperturas (Act. 8)</t>
  </si>
  <si>
    <t>Modificación para cancelación total o parcial del registro de importación en línea, Información automática y electrónica del resultado al usuario</t>
  </si>
  <si>
    <t>Desconocimiento de la normatividad aplicable</t>
  </si>
  <si>
    <t>Verificar cumplimiento de requisitos: Realizar validación de “consulta Arancel-vistos buenos” y “Base de Datos de Registro de Productores de Bienes Nacionales"</t>
  </si>
  <si>
    <t>FC-PR-014 Aprobación de licencias de importación, modificaciones y cancelaciones: Actividad: 3</t>
  </si>
  <si>
    <t xml:space="preserve"> -Registro electrónico 
- Consulta Arancel Visto Bueno*</t>
  </si>
  <si>
    <t xml:space="preserve">Realizar reuniones internas y/o externas para concertar y/o unificar criterios.
</t>
  </si>
  <si>
    <t>FC-PR-013 Registro de Importación, Modificaciones, Cancelaciones y Reaperturas (Act. 4)</t>
  </si>
  <si>
    <t>Banner de la página www.vuce.gov.co -Lista de asistencia a reuniones. -Registros de importación aprobados con los requisitos previos establecidos</t>
  </si>
  <si>
    <t>Fortalecimiento de la Competitividad y Promoción del Turismo.</t>
  </si>
  <si>
    <t>Dirección de Analisis Sectorial y Promoción - Grupo del Análisis sectorial y RNT del Viceministerio del Turismo</t>
  </si>
  <si>
    <t>Coordinadora del grupo de Analisis Sectorial y RNT</t>
  </si>
  <si>
    <t>Falta de exigencia y verificación de los requisitos del solicitante para la expedición de certificaciones de exención de renta.</t>
  </si>
  <si>
    <t>RC-10</t>
  </si>
  <si>
    <t>Posibilidad de afectación reputacional, debido a favorecimiento indebido a terceros en la expedición de certificaciones de exención de renta para hoteles nuevos y remodelados.</t>
  </si>
  <si>
    <t>Pérdida de credibilidad 
Imagen institucional afectada en el orden nacional</t>
  </si>
  <si>
    <t>Verificar la inscripción y actualización en el registro nacional de turismo, en la base de datos de prestadores de servicios turísticos del Ministerio de Comercio, Industria y Turismo y el consolidado de las cámaras de comercio.</t>
  </si>
  <si>
    <t>Coordinadora del Grupo de Análisis Sectorial y RNT</t>
  </si>
  <si>
    <t>FP-PR-035 Expedición de Certificaciones para la Exención de Renta de Servicios Hoteleros (Act. 3)</t>
  </si>
  <si>
    <t>Base de datos excel, evidencia fotográfica, listas de verificación, Actas.Oficio, Correo electrónicos</t>
  </si>
  <si>
    <t>Enviar comunicaciones a las entidades competentes.</t>
  </si>
  <si>
    <t>Coordinador del Grupo de Formalización Turística o quien designe</t>
  </si>
  <si>
    <t>FP-PR-037 Acompañamiento a las regiones en la politica de formalización turistica (Actividad 12)</t>
  </si>
  <si>
    <t>Oficio - Correo electrónico</t>
  </si>
  <si>
    <t>Grupo de planificación y desarrollo sostenible del turismo</t>
  </si>
  <si>
    <t>Coordinador grupo de planificación y desarrollo sostenible del turismo</t>
  </si>
  <si>
    <t>Presiones externas e internas para emitir los conceptos de manera anticipada.</t>
  </si>
  <si>
    <t>RC-11</t>
  </si>
  <si>
    <t xml:space="preserve">Posibilidad de afectación de la imagen del ministerio por de recibir o solicitar dádiva o beneficio particular o de terceros al emitir de manera anticipiada concepto DIMAR. </t>
  </si>
  <si>
    <t>Afectación de la imagen y credibilidad en la emisión de conceptos con destino a la DIMAR
Procesos disciplinarios</t>
  </si>
  <si>
    <t>Afectación moderada de la integridad de la información debido al interés particular de los empleados y terceros.</t>
  </si>
  <si>
    <t xml:space="preserve">Asignar consecutivamente número de radicación. </t>
  </si>
  <si>
    <t xml:space="preserve">Coord. Grupo Planificación y Desarrollo Sostenible
</t>
  </si>
  <si>
    <t>Automático</t>
  </si>
  <si>
    <t>FP-PR-027 Emisión de conceptos con destino DIMAR, ANI Y CORMAGDALENA (Act. 2)</t>
  </si>
  <si>
    <t>Correos electrónicos
Base Datos Conceptos Técnicos DIMAR</t>
  </si>
  <si>
    <t>Falta de programas de inducción en gerencia pública .</t>
  </si>
  <si>
    <t>Ralizar capacitaciones a funcionarios del nivel directivo, profesional y asistencial, involucrados en el trámite con las entidades y dependencias que corresponda.</t>
  </si>
  <si>
    <t>Asesor del despacho del Viceministerio del turismo 
Coordinador del grupo de Planificación y Desarrollo Sotenible de Turismo</t>
  </si>
  <si>
    <t>Correos electrónicos
Listas de asistencia</t>
  </si>
  <si>
    <t>GESTION DE TECNOLOGIAS DE LA INFORMACION</t>
  </si>
  <si>
    <t>Oficina de Sistemas de Información - OSI</t>
  </si>
  <si>
    <t xml:space="preserve">Jefe de Oficina Sistemas de Información </t>
  </si>
  <si>
    <t>Falta de monitoreo a la infraestructura de red</t>
  </si>
  <si>
    <t>RC-12</t>
  </si>
  <si>
    <t>Posibilidad de afectación reputacional, por quejas de los grupos de valor o partes intersadas, por acceso no autorizado y uso indebido a datos y/o  información, para beneficio propio o de un particular</t>
  </si>
  <si>
    <t>Afectación de la disponibilidad de los servicios soportados con infraestructura TI.
Indisponibilidad e integridad de la información en bases de datos</t>
  </si>
  <si>
    <t xml:space="preserve"> Numero de Accesos no autorizados a los servicios de TI </t>
  </si>
  <si>
    <t>Pérdida o modificación de la información en bases de datos, servidores o de equipos de computo</t>
  </si>
  <si>
    <t>Desactualización de los elementos de configuración de la infraestructura tecnológica</t>
  </si>
  <si>
    <t>Copias de seguridad de la información incompletas o con errores</t>
  </si>
  <si>
    <t>Realización de cambios en software o de hardware sin pruebas de validación de su implementación</t>
  </si>
  <si>
    <t>Acceso no autorizado a servicios de aplicación e infraestructura</t>
  </si>
  <si>
    <t>GESTION JURIDICA</t>
  </si>
  <si>
    <t>Oficina Asesora Jurídica</t>
  </si>
  <si>
    <t>Jefe Oficina Asesora Jurídica</t>
  </si>
  <si>
    <t>Gestión inadecuada y/o extermporánea de las etapas procesales en el ejercicio de la defensa judicial</t>
  </si>
  <si>
    <t>RC-13</t>
  </si>
  <si>
    <t>Posibilidad de que por acción u omisión se tenga gestión inadecuada y/o extemporánea las etapas procesales en el ejercicio de la defensa judicial para el beneficio propio o de un actor externo a la entidad.</t>
  </si>
  <si>
    <t>Detrimento patrimonial
Daño a los intereses de la entidad</t>
  </si>
  <si>
    <t>CATASTRÓFICO (RC-F)</t>
  </si>
  <si>
    <t>Imagen institucional afectada en el orden nacional o regional por actos o hechos de corrupción comprobados.</t>
  </si>
  <si>
    <t>EXTREMO (RC/F)</t>
  </si>
  <si>
    <t>Controlar y revisar las bases de datos de todos los procesos de forma mensual</t>
  </si>
  <si>
    <t>Coordinador del Grupo de Procesos Judiciales</t>
  </si>
  <si>
    <t>GJ-PR-002 Representación Judicial y Extrajudicial</t>
  </si>
  <si>
    <t>Base de datos de procesos</t>
  </si>
  <si>
    <t>Eficacia y eficiencia en la revisión de los actos administrativos</t>
  </si>
  <si>
    <t>No realizar las actuaciones del proceso buscando que prescriba o que se dé la oportunidad de constituirse en insolvencia o liquidación</t>
  </si>
  <si>
    <t>RC-14</t>
  </si>
  <si>
    <t>Posibilidad de que por acción u omisión se lleven a cabo actuaciones en el desarrollo del proceso, buscando que prescriba o facilitando al deudor la oportunidad de constituirse en insolvencia o liquidación.</t>
  </si>
  <si>
    <t>Perjuicio a la entidad por privación del beneficio del recaudo</t>
  </si>
  <si>
    <t>Incumplimiento en las metas y objetivos institucionales afectando de forma grave la ejecución presupuestal.</t>
  </si>
  <si>
    <t>Realizar reporte mensual de novedades de cobro coactivo.</t>
  </si>
  <si>
    <t>Coordinador del Grupo de Cobro coactivo</t>
  </si>
  <si>
    <t>GJ-PR-003 Cobro Coactivo</t>
  </si>
  <si>
    <t>Aplicativo web de cobro coactivo</t>
  </si>
  <si>
    <t>Buscar provecho de una situación frente a la irregularidad de un acto administrativo</t>
  </si>
  <si>
    <t>RC-15</t>
  </si>
  <si>
    <t xml:space="preserve">Posibilidad de obtener beneficio propio o de un particular frente a la irregularidad de una acto administrativo. </t>
  </si>
  <si>
    <t>Daño a la imagen de la entidad
Perjuicio de los intereses de la entidad (Demandas)</t>
  </si>
  <si>
    <t>Verificar memoria justificativa y proyecto normativo antes de la suscripción del acto administrativo general.</t>
  </si>
  <si>
    <t xml:space="preserve">Coordinador del Grupo de Conceptos </t>
  </si>
  <si>
    <t>GJ-PR-012 Expedición, publicación y archivo de actos administrtivos generales</t>
  </si>
  <si>
    <t>Base de datos de cobro coactivo
Lista de chequeo</t>
  </si>
  <si>
    <t>Gestión de Recursos Financieros</t>
  </si>
  <si>
    <t>Grupo Presupuesto,  Grupo Contabilidad, Grupo Tesorería</t>
  </si>
  <si>
    <t>Coordinador Grupo Presupuesto
Coordinador Grupo Contabilidad, Coordinador 
Grupo Tesorería</t>
  </si>
  <si>
    <t>Presiones externas o de un superior .</t>
  </si>
  <si>
    <t>RC-16</t>
  </si>
  <si>
    <t>Posbilidad de afectación económica, en el registro de las operaciones con el fin de efectuar el pago a traves del sistema de información financiera en beneficio propio o de un tercero</t>
  </si>
  <si>
    <t>1. Perdida recursos financieros. 
2. Sanciones legales.
3. Perdida o alteración de la información.
4. Procesos disciplinarios</t>
  </si>
  <si>
    <t>Informar al superior inmediato y al ente de control interno (Numeral 4.3. literal b) Reglamento del Uso del SIIF Nación).</t>
  </si>
  <si>
    <t>Coordinador Grupo Tesorería, Coordinador Grupo Presupuesto, Coordinador Contabilidad</t>
  </si>
  <si>
    <t>GR-PR-016 Gestión Financiera - Cadena Presupuestal de Gastos SIIF II - Condiciones generales del procedimiento</t>
  </si>
  <si>
    <t>Informes, correos electrónicos</t>
  </si>
  <si>
    <t xml:space="preserve">Falta de verificación de los requisitos para el pago de obligaciones. </t>
  </si>
  <si>
    <t>Verificar la documentación con los soportes respectivos. Devolver si no está completa o de conformidad; verifica en el aplicativo SIIF la orden de pago generada y autoriza el pago mediante firma digital.</t>
  </si>
  <si>
    <t>GR-PR-016 Gestión Financiera - Cadena Presupuestal de Gastos SIIF II: Actividad 29, 31 y 32.</t>
  </si>
  <si>
    <t>Correos electrónicos 
Comprobantes de registros generados en el aplicativo SIIF</t>
  </si>
  <si>
    <t>Manipulación de los sistemas de información del proceso de recursos financieros (claves, tockens).</t>
  </si>
  <si>
    <t>Uso de Firmas Digitales.</t>
  </si>
  <si>
    <t>GR-PR-016 Gestión Financiera - Cadena Presupuestal de Gastos SIIF II. Condiciones generales del procedimiento</t>
  </si>
  <si>
    <t>Formatos de entregas de certificados digitales</t>
  </si>
  <si>
    <t>Gestión del Talento Humano</t>
  </si>
  <si>
    <t>Expediente disciplinario tramitado, impulsado y de conocimiento de un único servidor público.</t>
  </si>
  <si>
    <t>RC-17</t>
  </si>
  <si>
    <t>Posibilidad de afectación reputacional por investigaciones disciplinarias de entes de control, debido al desvío de resultados de los procedimientos disciplinarios en beneficio de un tercero</t>
  </si>
  <si>
    <t>Perdida de la imagen institucional, credibilidad y confianza
Investigacione disciplinarios</t>
  </si>
  <si>
    <t>Proferir fallo de primera instancia (Realizar revisión periódica de los expedientes disciplinarios en cuanto a fondo y forma; así como revisión y toma de decisión en la que participan varios funcionarios de diferentes niveles de empleo)</t>
  </si>
  <si>
    <t xml:space="preserve">TH-PR-010 Acciones Disciplinarias: Actividad: 2,3,5,7,9,12,14 </t>
  </si>
  <si>
    <t>Ayuda de memoria y registro de asistencia</t>
  </si>
  <si>
    <t>No tener actualizada la información del expediente en el Aplicativo</t>
  </si>
  <si>
    <t>Recibir y radicar la queja, denuncia, informe, de oficio, anónimo u otro medio que amerite credibilidad en el Sistema de Información Disciplinaria</t>
  </si>
  <si>
    <t>TH-PR-010 Acciones Disciplinarias: Actividad 1</t>
  </si>
  <si>
    <t>Correo electrónico de número de expediente</t>
  </si>
  <si>
    <t>Director Dirección de Productividad y Competitividad</t>
  </si>
  <si>
    <t>Deficiencia en la revisión de requisitos y condiciones de los proyectos de inversión</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</si>
  <si>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</si>
  <si>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</si>
  <si>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Sanciones legales: Puede derivar en faltas disciplinarias y legales para funcionarios de la entidad.</t>
  </si>
  <si>
    <t>Solicitar a las áreas del MinCIT o entidades adscritas, apoyo en la revisión de los proyecto de inversión.</t>
  </si>
  <si>
    <t xml:space="preserve">Profesional </t>
  </si>
  <si>
    <t>DM-PR-001 Participación del Ministerio de Comercio, Industria y Turismo en el Sistema General de Regalías</t>
  </si>
  <si>
    <t>Correo elecrónico</t>
  </si>
  <si>
    <t xml:space="preserve"> Pronunciamientos técnicos</t>
  </si>
  <si>
    <t>Gestion del talento Humano</t>
  </si>
  <si>
    <t>Coordinador Grupo Talento Humano</t>
  </si>
  <si>
    <t>Hacer nombramiento sin la verificación de la hoja de vida del candidato</t>
  </si>
  <si>
    <t>RC-20</t>
  </si>
  <si>
    <t xml:space="preserve">Investigaciones y sanciones disciplinarias 
Quejas y reclamos de los grupos de valor </t>
  </si>
  <si>
    <t>MODERADO</t>
  </si>
  <si>
    <t>Verificar el listado de cumplimiento de los documentos requeridos.</t>
  </si>
  <si>
    <t>Jefe de Talento Humano</t>
  </si>
  <si>
    <t>TH-FM-019 Gestión de Talento Humano Vinculación y Retiro</t>
  </si>
  <si>
    <t xml:space="preserve">Expediente con todos los documentos - Lista de Chequeo de documentos </t>
  </si>
  <si>
    <t>Que la persona a ser nombrada no informe el conflicto de intereses.</t>
  </si>
  <si>
    <t xml:space="preserve">Desconocimiento de la normatividad que rige el conflicto de intereses por parte de las personas a ser nombradas. </t>
  </si>
  <si>
    <t>Realizar las actividadess del cronograma de actividades de la política de integridad.</t>
  </si>
  <si>
    <t>Jefe de Talento Humano
Asesor de Talento Humano</t>
  </si>
  <si>
    <t>TH-PR-025 Procedimiento para la gestión del conflicto de intereses</t>
  </si>
  <si>
    <t>Listados de asistencia, pantallazos de la capacitación y de la invitación, publicación en la intranet</t>
  </si>
  <si>
    <t>Concentración de tareas en una sola persona en procesos relevantes</t>
  </si>
  <si>
    <t>RC-21</t>
  </si>
  <si>
    <t>Posibilidad de manipulación, omisión, ocultamiento de información relacionada con el registro de novedades de nomina a favor de terceros</t>
  </si>
  <si>
    <t>Sanciones disciplinarias
Quejas 
Hallazgos de entes de control</t>
  </si>
  <si>
    <t>Verificar la información de pagos Vs. los resúmenes de las nóminas y los netos de pago</t>
  </si>
  <si>
    <t>Profesional del área</t>
  </si>
  <si>
    <t>TH-PR-020 Nómina</t>
  </si>
  <si>
    <t xml:space="preserve">Archivos en Excel - Resúmenes de nómina </t>
  </si>
  <si>
    <t>Realización de capacitaciones en cambios normativos</t>
  </si>
  <si>
    <t>Listados de asistencia, ayudas de memoria, reportes de servicio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</si>
  <si>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</si>
  <si>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</si>
  <si>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</si>
  <si>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 xml:space="preserve">El desconocimiento de la normatividad anticorrupción. </t>
  </si>
  <si>
    <t>RC-22</t>
  </si>
  <si>
    <t xml:space="preserve">Posibilidad afectación reputacional, por hallazgos de los entes de control, al utilizar el poder para modificar el objetivo del proyecto de inversión en beneficio de un grupo en particular. </t>
  </si>
  <si>
    <t xml:space="preserve">Sanciones judiciales, administrativas y disciplinarias. </t>
  </si>
  <si>
    <t xml:space="preserve">No se cumplen objetos de gestión. </t>
  </si>
  <si>
    <t xml:space="preserve">Diligenciamiento de Matriz de Riesgos, capacitacion de socializacion del riesgo. </t>
  </si>
  <si>
    <t>Asesor</t>
  </si>
  <si>
    <t xml:space="preserve">Capacitaciones del riesgo. Matriz de riesgo. </t>
  </si>
  <si>
    <t xml:space="preserve"> Modificación del objetivo del Proyecto de Inversión.</t>
  </si>
  <si>
    <t>HISTORIAL DE CAMBIOS DEL CONTENIDO</t>
  </si>
  <si>
    <t>VERSIÓN</t>
  </si>
  <si>
    <t>FECHA</t>
  </si>
  <si>
    <t>DESCRIPCIÓN DEL CAMBIO</t>
  </si>
  <si>
    <t>ELABORADO POR:
(nombre y cargo)</t>
  </si>
  <si>
    <t>REVISADO POR:
(nombre y cargo)</t>
  </si>
  <si>
    <t>APROBADO POR:
(nombre y cargo)</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</si>
  <si>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</si>
  <si>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</si>
  <si>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</si>
  <si>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</si>
  <si>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</si>
  <si>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</si>
  <si>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</si>
  <si>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</si>
  <si>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</si>
  <si>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Se realiza seguimiento al 31 de agosto de 2021</t>
  </si>
  <si>
    <t>Se revisan y se actualizan los controles de los siguientes riesgos, teniendo en cuenta los procedimientos asociados en los procesos: 
RC-2 Posibilidad de afectación reputacional y económica, por investigaciones de entes de control, debido a la generación de documentos en la etapa precontractual que favorezcan o direccionen la escogencia de un tercero; RC-4 Posibilidad de afectación reputacional, debido a decisiones ajustadas a intereses propios o de terceros en la declaración o modificación de un área como zona franca; RC-5 Posibilidad de afectación reputacional debido al favorecimiento indebido de intereses de terceros en la modificación de Contratos de Estabilidad Jurídica (CEJ).; RC-9 Posibilidad de afectación reputacional, por hallazgos de entes de control, por solicitar o recibir cualquier dadiva o beneficio para aprobar la solicitud de registro o licencia de importación sin el cumplimiento de los requisitos establecidos; RC-11 Posibilidad de afectación de la imagen del ministerio por de recibir o solicitar dádiva o beneficio particular o de terceros al emitir de manera anticipiada concepto DIMAR; RC-15 Posibilidad de uso del poder, para obtener beneficio propio o de un particular, debido a irregularidades en un acto administrativo; RC-17 Posibilidad de afectación reputacional por investigaciones disciplinarias de entes de control, debido al desvío de resultados de los procedimientos disciplinarios en beneficio de un tercero; RC-19 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</si>
  <si>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Se incluye una actividad de control en el riesgo RC-10 Posibilidad de afectación reputacional, debido a favorecimiento indebido a terceros en la expedición de certificaciones de exención de renta para hoteles nuevos y remodelados.</t>
  </si>
  <si>
    <t>MAPA DE RIESGOS</t>
  </si>
  <si>
    <t>Los riesgos identificados en la Matriz de Gestión de Riesgos se encuentran ubicados en el siguiente mapa:</t>
  </si>
  <si>
    <t>ZONA DE RIESGO</t>
  </si>
  <si>
    <t>Extremo</t>
  </si>
  <si>
    <t xml:space="preserve">Alto </t>
  </si>
  <si>
    <t>Moderado</t>
  </si>
  <si>
    <t>Bajo</t>
  </si>
  <si>
    <t>MAPAS DE CALOR</t>
  </si>
  <si>
    <r>
      <t xml:space="preserve">ZONAS DE </t>
    </r>
    <r>
      <rPr>
        <b/>
        <u/>
        <sz val="11"/>
        <color theme="1"/>
        <rFont val="Arial"/>
        <family val="2"/>
      </rPr>
      <t>RIESGO DE GESTIÓN Y SEGURIDAD DIGITAL</t>
    </r>
  </si>
  <si>
    <t>Descriptor</t>
  </si>
  <si>
    <t>Nivel</t>
  </si>
  <si>
    <t xml:space="preserve">Nivel </t>
  </si>
  <si>
    <t>Muy Alta</t>
  </si>
  <si>
    <t>Alta</t>
  </si>
  <si>
    <t>Media</t>
  </si>
  <si>
    <t>Baja</t>
  </si>
  <si>
    <t>RC-19
RC-22</t>
  </si>
  <si>
    <t>RC-13
RC-14
RC-15</t>
  </si>
  <si>
    <t>Muy Baja</t>
  </si>
  <si>
    <t>RC-1
RC-2
RC-4
RC-5
RC-7
RC-12</t>
  </si>
  <si>
    <t>Leve</t>
  </si>
  <si>
    <t>Menor</t>
  </si>
  <si>
    <t>Mayor</t>
  </si>
  <si>
    <t>Catastrófico</t>
  </si>
  <si>
    <t>Se realiza seguimiento al 30 de abril de 2022</t>
  </si>
  <si>
    <t>Se realiza seguimiento al 31 de diciembre de 2021</t>
  </si>
  <si>
    <t>2 (H) Identificar y valorar el incidente de seguridad</t>
  </si>
  <si>
    <t>4(V) Realizar pruebas de aseguramiento</t>
  </si>
  <si>
    <t>3(V) Validar el Cambio</t>
  </si>
  <si>
    <t>6(V) Monitorear el registro de accesos</t>
  </si>
  <si>
    <t>Coordinador Grupo Ingeniería y Soporte Técnico</t>
  </si>
  <si>
    <t>Coordinador Grupo Desarrollo y Mantenimiento de Aplicaciones, Coordinador Grupo Ingeniería y Soporte Técnico</t>
  </si>
  <si>
    <t xml:space="preserve">GTI-PR-004 Gestión de Incidentes de Seguridad y Privacidad de la Información </t>
  </si>
  <si>
    <t>GTI-PR-005 Gestión de Cambios de Tecnologías de la Información</t>
  </si>
  <si>
    <t>GTI-PR-012 Control  accesos servicios TI</t>
  </si>
  <si>
    <t>Registro de Caso en la Herramienta de Mesa de Ayuda</t>
  </si>
  <si>
    <t>Formato Gestión de Cambios</t>
  </si>
  <si>
    <t xml:space="preserve"> Reporte</t>
  </si>
  <si>
    <t>Grupo Juzgamiento Disciplinario</t>
  </si>
  <si>
    <t>Coordinador
Grupo Juzgamiento Disciplinario</t>
  </si>
  <si>
    <t xml:space="preserve">
Coordinador(a) Grupo Juzgamiento Interno Disciplinario</t>
  </si>
  <si>
    <t xml:space="preserve">
Coordinador(a) Grupo Juzgamiento Disciplinario</t>
  </si>
  <si>
    <t>Posibilidad de pérdida reputacional por queja o reclamo de los grupos de valor por vinculación de personal donde se advierta conflicto de intereses y/o inhabilidades o incompatibilidades</t>
  </si>
  <si>
    <t>* En el riesgos RC-2 se elimina la palabra "adicionales" de la causa dos.
* Se actualizan los 4 controles asociados al riesgo RC-12, su documentación y su evidencia.
* Se reasigna el riesgo RC-17 al proceso Administración, profundización, aprovechamiento de acuerdos y relaciones comerciales del grupo de juzgamiento disciplinario.
* Se actualiza en el riesgo RC-17 el nombre del Grupo de Control Disciplinario al Grupo de Juzgamiento Disciplinario.
* Se actualiza la redacción del riesgo RC-20 de "Posibilidad de pérdida reputacional por queja o reclamo de los grupos de valor por vinculación de personal donde se advierta conflicto de intereses" a "Posibilidad de pérdida reputacional por queja o reclamo de los grupos de valor por vinculación de personal donde se advierta conflicto de intereses y/o inhabilidades o incompatibilidades"</t>
  </si>
  <si>
    <t>Exigencia de requisitos e insumos técnicos que restrinjan la pluralidad de oferentes.</t>
  </si>
  <si>
    <t>Fecha del Reporte</t>
  </si>
  <si>
    <t>Acciones Adelantadas</t>
  </si>
  <si>
    <t>Responsable</t>
  </si>
  <si>
    <t>Evidencia de las acciones adelantadas</t>
  </si>
  <si>
    <t>¿El riesgo se materializó?</t>
  </si>
  <si>
    <t>SI</t>
  </si>
  <si>
    <t>NO</t>
  </si>
  <si>
    <t>¿Por qué?</t>
  </si>
  <si>
    <t>2do. SEGUIMIENTO</t>
  </si>
  <si>
    <r>
      <t xml:space="preserve">ZONAS DE </t>
    </r>
    <r>
      <rPr>
        <b/>
        <u/>
        <sz val="11"/>
        <color theme="1"/>
        <rFont val="Arial"/>
        <family val="2"/>
      </rPr>
      <t xml:space="preserve">RIESGO DE CORRUPCIÓN </t>
    </r>
  </si>
  <si>
    <t>RC-8
RC-9
RC-10
RC-11
RC-16
RC-20
RC-21</t>
  </si>
  <si>
    <t>RC-3
RC-17</t>
  </si>
  <si>
    <t xml:space="preserve">Se verifica previamente que la compra o el gasto que se va a realizar esté dentro de los rubros autorizados. 
Con base en la fecha del correo electrónico remitido informando de la entrega del dinero, el responsable de la caja menor lleva el control para que las legalización se haga en los tiempos establecidos.
Las facturas que se presentan deben estar sin enmendaduras, además se hace comparación  de variables  con las cotizaciones aportadas. </t>
  </si>
  <si>
    <t xml:space="preserve">Cada uno de los funcionarios que manejan las cajas menores </t>
  </si>
  <si>
    <t xml:space="preserve">Documentación soporte del trámite de la compra del bien o servicio. </t>
  </si>
  <si>
    <t>Porque se aplican los controles definidos.</t>
  </si>
  <si>
    <t xml:space="preserve">Cuentadante de cada caja menor </t>
  </si>
  <si>
    <t>Se sigue con la asignacion aleatoria de las solicitudes de licencias de importacion y modificaciones</t>
  </si>
  <si>
    <t>Mandy M. Betancourt Hernández</t>
  </si>
  <si>
    <t>Reporte estadístico mensual sobre solicitudes de licencias de importación,  modificaciones y cancelaciones,  recibidas y enviadas para vistos buenos de las entidades vinculadas a la VUCE.</t>
  </si>
  <si>
    <t>Se dio cumplimiento a los controles establecidos para evitar la materializacion del mismo</t>
  </si>
  <si>
    <t xml:space="preserve">Coordinador Grupo de Contratos </t>
  </si>
  <si>
    <t xml:space="preserve">Actas de la Junta de Adquisiciones  y Licitaciones </t>
  </si>
  <si>
    <t>El Grupo de contratos  realiza la revisión Previa con el  área técnica  de los estudios y documentos previos que se presentan para el tramite de procesos de contratación ante el Grupo de Contratos.  En este periodo la totalidad de los estudios previos de Convocatorias Publicas y Contratacion Directa, fueron analizados y aprobados por la Secretaria General.</t>
  </si>
  <si>
    <t xml:space="preserve">El Grupo de Contratos continua con el manejo de las guias, asi como los documentos tipo, cuando aplica, expedidos por la Agencia Nacional de Contratación Pública - Colombia Compra Eficiente,  que aplican para las distintas etapas establecidas en los procesos de selección, dentro de estos se encuentra la expedición del cuadernillo de preguntas y respuestas, documento en el cual se consolidan todas las observaciones recibidas en los diferentes procesos de selección con sus respuestas, para que el proponente pueda consultar en un solo documento todas las observaciones a la mismas. Lo anterior aplica tanto al proyecto de pliego como frente al pliego de condiciones definitivo. </t>
  </si>
  <si>
    <t>Cuadernillos de preguntas y respuestas</t>
  </si>
  <si>
    <t>De acuerdo a la última actualización de riesgos, el indicador asociado a este riesgo se medirá de manera anual, por tal motivo la revisión de expedientes se realizará  finalizando el año 2022. Sin embargo, se están realizando los controles y no se ha materializado el riesgo.</t>
  </si>
  <si>
    <t>Director de Productividad y Competitividad - Juan Sebastián Gutiérrez, Coordinadora Grupo Zonas Francas -  María Edith Zapata</t>
  </si>
  <si>
    <t>No aplica</t>
  </si>
  <si>
    <t>Se estan ejecutando los controles conforme al procedimiento.</t>
  </si>
  <si>
    <t>El día 17 de junio de 2022, se realizó la sesión de Comité de Estabilidad Jurídica, atendiendo el siguiente punto: Evaluación y decisión sobre el recurso de reposición interpuesto por la sociedad REFINERÍA DE CARTAGENA S.A.S. - REFICAR, contra el acta No. 1 de 2022 del Comité de Estabilidad Jurídica.</t>
  </si>
  <si>
    <t>Director de Productividad y Competitividad - Juan Sebastián Gutiérrez, Profesional Especializado - Luz Myriam Zuluaga</t>
  </si>
  <si>
    <t>Acta No. 2 Comité de Estabilidad Jurídica</t>
  </si>
  <si>
    <t>Se han realizado los controles correspondientes.</t>
  </si>
  <si>
    <t>Se elaboró Informe sobre los pronunciamientos técnicos emitidos por el Ministerio y la asistencia técnica prestada; y se respondió el cuestionario “VERIFICACIÓN SOBRE EL CUMPLIMIENTO DE FUNCIONES DEL MINISTERIO EN EL MARCO DEL SISTEMA GENERAL DE REGALÍAS"; así
• Periodo del 1 de febrero y el 30 de abril de 2022, remitido a la Oficina de Control Interno el día 4 de mayo de 2022.
• Periodo del 1 de mayo al 31 de julio de 2022, remitido a la Oficina de Control Interno el día 9 de agosto de 2022.</t>
  </si>
  <si>
    <t>Director de Productividad y Competitividad - Juan Sebastián Gutiérrez</t>
  </si>
  <si>
    <t>• El Informe de seguimiento al cumplimiento de funciones del Ministerio en el marco del SGR Periodo del 1 de febrero y el 30 de abril de 2022 se remitió a la Oficina de Control Interno mediante Memorando DPYC-2022-000178 del 4 de mayo de 2022. La Oficina de Control Interno en su Informe Final remitido mediante Memorando ODCI-2022-000095 del 19 de mayo de 2022 indicó: "verificada la información reportada por la Dirección Técnica, no se encontró evidencia para el periodo revisado, de hechos relacionados con falta de transparencia o actos de corrupción".
•  El Informe de seguimiento al cumplimiento de funciones del Ministerio en el marco del SGR Periodo del 1 de mayo al 31 de julio de 2022 se remitió a la Oficina de Control Interno mediante Memorando DPYC-2022-000435 del 9 de agosto de 2022, en el mismo se informó que no se presentaron hechos relacionados con falta de transparencia o actos de corrupción.</t>
  </si>
  <si>
    <t xml:space="preserve">1, de acuerdo con los compromisos adquridos con la Oficina Asesora de Planeación se realizan dos capacitaciones de sensibilización de riesgo de corrupción al año de las cuales la primera se realizó en el mes de junio de 2022.
</t>
  </si>
  <si>
    <t>1.Listado de asistencia - Capacitación riesgo de corrupción y Gestión                           2.presentación Riesgos.</t>
  </si>
  <si>
    <t>Se realizaron las actividades de acuerdo con los procedimientos internos establecidos.</t>
  </si>
  <si>
    <t xml:space="preserve">1, de acuerdo con los compromisos adquridos con la Oficina Asesora de Planeación se realizaran dos capacitaciones de sensibilización de riesgo de gestión para los tres proyectos de inversión al año de las cuales la primera se realizó en el mes de junio de 2022.S
</t>
  </si>
  <si>
    <t>Dadas la circuntancias y la emergencia que vivio el pais por la pandemia del COVID-19, en el primer cuatrimestre del año 2022, se  realizaron siete (141),  visitas hoteleras solicitadas de vigencias  anteriores,  se realizo la verificacion aleatoria del 15%  de las visitas hoteleras el cual es una  de las acciones en  el seguimiento y control a los riesgos.
Es importante mencionar que a la fecha tenemos algunas visitas pendientes, por motivos de cambio de gobierno y ajuste en la administracion del Mincit; esta visitas se estaran realizando proximamente.</t>
  </si>
  <si>
    <t>Oscar Javier Siza Moreno
Coordinador (E) 
Grupo Análisis Sectorial y Registro Nacional del Turismo</t>
  </si>
  <si>
    <t>Visitas</t>
  </si>
  <si>
    <t>Al dar cumplimiento de la normatividad, ley 788 de 2002, decreto 2755 de 2003, 920 de 2009, 463 de 2016 y resoluciones 1510 de 2016 y 0445 de 2018; El riesgo en esta acción  es mínimo y la verificación en el establecimiento de lo ordena por el E.T. permite mitigar en gran proporción el riesgo.</t>
  </si>
  <si>
    <t>La solicitudes se radican y se responden en orden de llegada.  Se publica la relación de las solicitudes y sus respuestas de forma semestral en el siguiente link: https://www.mincit.gov.co/minturismo/calidad-y-desarrollo-sostenible</t>
  </si>
  <si>
    <t>DAVID ANDRES MUÑOZ BERMUDEZ</t>
  </si>
  <si>
    <t>CUADRO EXCEL DIMAR SEMESTRE I 2022</t>
  </si>
  <si>
    <t xml:space="preserve">Los controles son eficientes y también los funcionarios a cargo han tenido continuidad en el ejercicio de esta función. Se han informado mediante las notas sobre corrupción y conflicto de intereses publicadas en la intranet del Mincit. </t>
  </si>
  <si>
    <t xml:space="preserve">1. Monitoreo Plataforma - GC377/2019
1.1. El trabajo coordinado de los Equipo de Monitoreo y Ciberseguridad, Infraestructura Tecnológica e Ingeniería y Soporte Técnico se han gestionado a 31/08/2022, 1629 eventos e incidentes de seguridad de la información, destacando las acciones relacionadas con: 
- Tráfico a Sitios Web www.omnatur.com categorizado como malicioso que requirio la aplicación de políticas de bloqueo al sitio web y monitoreo y la Intervención de equipos de usuarios que presentaron navegación hacia el sitio web.
-  Correo Phishing Registraduría Nacional Estado Civil (antes y después de Jornadas de Votación), con el análisis y bloqueo de URL maliciosa y la intervención de los equipos de usuarios que abrieron el correo.
- Correo SPAM y con adjuntos sospechosos, se realizaron acciones de contención y erradiciación basado en análisis y bloqueo de URLs sospechosas.
1.2. Atención de Reportes Autoridades Cibernética: Boletín CSIRT Gobierno MinTIC - Reporte de Vulnerabilidad Sitio Web Institucional - Sede Electrónica www.mincit.gov.co, 28/05/2022 con alcance versionamiento del SMB y exposición de información por URLs vulnerables. Se adelantó análisis de la vulnerabilidad y se implementaron acciones correctivas de aseguramiento con el redireccionamiento de URL detectadas como vulnerables (03/06/20222) y se aplicó acción correctiva con actualización de la última versión del SMB Kentico en el sitio web institucional (7/06/2022) y se extendió al Portal Web VUCE www.vuce.gov.co. 
2. Infraestructura Tecnológica: 
2.1. Contratos GC379-2018 y GC-058-2022. Administración de recursos en servidores físicos y virtualizados en tierra y nube para asegurar la adecuada disponibilidad de los servicios y de la información; ejecución de copias de respaldo y backup de la información en salvaguarda de aplicaciones, bases de datos y servidores de archivos; 
2.2.Contrato GC378-2018 mantenimiento preventivo y correctivo Planta Eléctrica y Aire Acondicionado; Contrato AM-OC59205 y AM-OC62766 Canales de Comunicación Internet.
3. Soporte Técnico y Mesa de Ayuda: Contrato GC377-2018 mantenimiento correctivo y preventivo de microcomputadores, portátiles y periféricos. </t>
  </si>
  <si>
    <t>Jefe Oficina Sistemas de Información 
Coordinador Desarrollo y Mantenimiento de Aplicaciones
Coordinador Ingenieriía y Soporte Técnico</t>
  </si>
  <si>
    <t>MRC</t>
  </si>
  <si>
    <t xml:space="preserve">1. Monitoreo Plataforma - GC377/2019
- El trabajo coordinado de los Equipo de Monitoreo y Ciberseguridad, Infraestructura Tecnológica e Ingeniería y Soporte Técnico se han gestionado a 31/08/2022, 1629 eventos e incidentes de seguridad de la información, destacando las acciones relacionadas con: 
- Tráfico a Sitios Web www.omnatur.com categorizado como malicioso que requirio la aplicación de políticas de bloqueo al sitio web y monitoreo y la Intervención de equipos de usuarios que presentaron navegación hacia el sitio web.
-  Correo Phishing Registraduría Nacional Estado Civil (antes y después de Jornadas de Votación), con el análisis y bloqueo de URL maliciosa y la intervención de los equipos de usuarios que abrieron el correo.
- Correo SPAM y con adjuntos sospechosos, se realizaron acciones de contención y erradiciación basado en análisis y bloqueo de URLs sospechosas.
2. Atención de Reportes Autoridades Cibernética: Boletín CSIRT Gobierno MinTIC - Reporte de Vulnerabilidad Sitio Web Institucional - Sede Electrónica www.mincit.gov.co, 28/05/2022 con alcance versionamiento del SMB y exposición de información por URLs vulnerables. Se adelantó análisis de la vulnerabilidad y se implementaron acciones correctivas de aseguramiento con el redireccionamiento de URL detectadas como vulnerables (03/06/20222) y se aplicó acción correctiva con actualización de la última versión del SMB Kentico en el sitio web institucional (7/06/2022) y se extendió al Portal Web VUCE www.vuce.gov.co. </t>
  </si>
  <si>
    <t>1. Contratos GC377 de 2019 - Monitoreo Plataforma, 
1.2. 1. Pruebas de Vulnerabilidad y Ethical Hacking, resultados presentados de la evaluación en 85 Segmentos de Red de 1.143 dispositivos activos y 128 servicios web (aplicaciones y sitios web institucionales)
1.2. Afinamiento políticas de navegación en IPv6 para el servicio IOPACK y aseguramiento de Infraestructura y Aplicaciones Críticas en AWS: Plataforma VUCE y Gestión Documental.
2. GC379 de 2018 Infraestructura  - GC-058-2022 - Infraestructura en Nube. Administración Centro de Computo</t>
  </si>
  <si>
    <t>1. Contratos GC377 de 2019 - Monitoreo Plataforma, 
1.2. Resultados de las Pruebas de Vulnerabilidad y Ethical Hacking - Remediación Vulnerabilidades con aseguramiento de servidores y equipos de usuarios finales aplicando actualización parches de sistema operativos y servicios base; migración de servidores (nube / on premise); eliminación de IPs por defecto, ajuste de perfiles de acceso a usuarios y de políticas de monitoreo a servidores en proceso de migración y baja (IMPO VUCE) y en aplicaciones y Sitios Web: a nivel de código con Fábrica de SW o Proveedor del Desarrollo; ajuste de políticas de navegación del servicios por migración a nube / nuevo servidor o en proceso de nuevo desarrollo / baja.
1.2. Implementación, actualización o ajueste a las políticas de las consolas de los equipos de seguridad (plataforma Forti WAF, MAIL, ADC, GATE, SIEM, SANDBOX), antivirus antimalware - ESET EndPoint 
2.GC377 de 2018 Servicio Mesa de Ayuda, 
- Licenciamiento de software base de servidores para la ejecución de apliación y gestión de bases de Datos.</t>
  </si>
  <si>
    <t xml:space="preserve">En ejecución del Contrato 377-2018: la gestión de usuarios en el periodo reporta:132 usuarios nuevos y 48 eliminados
Con Contrato Contrato 377-2018 y GC379-2018: Los usuarios de servicios de TI Transversales: se resumen en el cuadro siguiente: </t>
  </si>
  <si>
    <t>Los Servicios de Aplicaciones cuentan cion la funcionalidad para administrarusuarios,el siguiente cuadro resumen usaurios activos para algunos aplicativos:</t>
  </si>
  <si>
    <t>30/8/2022</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</si>
  <si>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realizó la remisión mensual de las diligencias programadas por parte de la Coordinación del Grupo de Representación Judicial, indicando las diligencias programadas para todos los apoderados de la OAJ, con el fin de realizar los recordatorios pertinentes
 - Se realizó publicación de las novedades a la ciudadanía mes a mes, para este caso, se reporta lo correspondiente a Abril, Mayo, Junio y Julio de 2022, acorde lo establecido en el procedimiento GJ-PR-012</t>
  </si>
  <si>
    <t>Jefe OAJ</t>
  </si>
  <si>
    <t xml:space="preserve"> - Correo compartiendo Material visual de la sensibiliación sobre código de integridad
 - Comunicación de las diligencias mes a mes de los procesos judiciales activos
 - Publicación de diligencias en la página web del ministerio</t>
  </si>
  <si>
    <t>De acuerdo a las actividades realizadas, se evidención conocimiento y apropiación de los valores del código de integridad por parte de cada uno de los miembros de la Oficina Aesora Jurídica, como aspecto que fortalece el control en las diligencias programadas para cada uno de los apoderados en el marco de cada proceso judicial asignado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</si>
  <si>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remitieron los informes mensuales de seguimiento que recopilan las gestiones de cobro coactivo en materia de recaudo
 - Informes mensuales de seguimiento a las actuaciones de los expedientes de cobro coactivo</t>
  </si>
  <si>
    <t>Coordinador Grupo de Cobro Coactivo</t>
  </si>
  <si>
    <t xml:space="preserve"> - Correo compartiendo Material visual de la sensibiliación sobre código de integridad
 - Informes mensuales de seguimiento de la coordinación del grupo de cobro coactivo
 - Informes mensuales de seguimiento a las actuaciones de los expedientes de cobro coactivo</t>
  </si>
  <si>
    <t>Dentro del seguimiento realizado, se evidenció que se realizaron los impulsos requeridos a los procesos asignados a cada uno de los abogados del área de Cobro Coactivo, mediante oficios revisados y firmados por el Coordinador del Grupo de Cobro Coactivo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</si>
  <si>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Memorias justificativas de los decretos que fueron revisados por parte de la OAJ y expedidos por parte del Ministerio de Comercio, Industria y Turismo</t>
  </si>
  <si>
    <t xml:space="preserve"> - Correo compartiendo Material visual de la sensibiliación sobre código de integridad
 - Memorias justificativas de los actos administrativos expedidos por parte del Ministerio</t>
  </si>
  <si>
    <t>De acuerdo a las actividades realizadas, se evidención conocimiento y apropiación de los valores del código de integridad por parte de cada uno de los miembros de la Oficina Aesora Jurídica</t>
  </si>
  <si>
    <t>Rafael Chavarro 
Coordinador Grupo Presupuesto
Nohora Martinez
Coordinador Grupo Contabilidad
Grupo contabilidad 
Diana Carolina Valdeblanquez
Coordinador Grupo Tesorería
Grupo Tesorería</t>
  </si>
  <si>
    <t xml:space="preserve">
Registros generados del aplicativo SIIF Nación</t>
  </si>
  <si>
    <t>No Aplica</t>
  </si>
  <si>
    <t xml:space="preserve">El Grupo de Juzgamiento Disciplinario realizo dos reuniones al interior del Grupo, una reunion con funcionarios de la OALI y recibio correos electronicos por parte del Abogado comisionado en etapa de instrucción, de competencia de la Secretaria General donde se evidencia el seguimiento a los expedientes disciplinarios vigentes en esta etapa.   </t>
  </si>
  <si>
    <t>Coordinador Grupo de Juzgamiento, Secretaria General, OALI</t>
  </si>
  <si>
    <t>Correos electronicos, listas de aistencia, ayudas de memoria</t>
  </si>
  <si>
    <t>Se cumplio con las acciones propuestas</t>
  </si>
  <si>
    <r>
      <t>La Junta de Adquisiciones y Licitaciones del Ministerio es una instancia de consulta, definicion y orientacion de los lineamientos en la contratacion, responsables de la gestion contractual Dado</t>
    </r>
    <r>
      <rPr>
        <sz val="10"/>
        <rFont val="Arial"/>
        <family val="2"/>
      </rPr>
      <t xml:space="preserve"> lo anterior los procesos de selección y contratacion directa que se adelantan en el Ministerio y que superan la mínima cuantía o que a criterio del Ordenador del Gasto deben ser presentadas a la Junta, fueron sometidos al análisis, revisión y aprobación de los miembros de la mencionada Junta.</t>
    </r>
    <r>
      <rPr>
        <sz val="10"/>
        <color rgb="FFFF0000"/>
        <rFont val="Arial"/>
        <family val="2"/>
      </rPr>
      <t xml:space="preserve"> </t>
    </r>
  </si>
  <si>
    <r>
      <rPr>
        <b/>
        <sz val="10"/>
        <rFont val="Arial"/>
        <family val="2"/>
      </rPr>
      <t>En el periodo del 1 de mayo de 2022 al 31 agosto de 2022</t>
    </r>
    <r>
      <rPr>
        <sz val="10"/>
        <rFont val="Arial"/>
        <family val="2"/>
      </rPr>
      <t xml:space="preserve">, se realizaron las siguientes acciones: </t>
    </r>
    <r>
      <rPr>
        <b/>
        <sz val="10"/>
        <rFont val="Arial"/>
        <family val="2"/>
      </rPr>
      <t xml:space="preserve">(1) </t>
    </r>
    <r>
      <rPr>
        <sz val="10"/>
        <rFont val="Arial"/>
        <family val="2"/>
      </rPr>
      <t xml:space="preserve">Seguimiento a la Unidad Ejecutora 350101-000 Gestión General se revisaron y registraron 344 Certificados de Disponibilidad Presupuestal, se revisaron y registraron 651 Compromisos Presupuestal del Gasto; En la subunidad ejecutora 350101-006  consejo técnico de la contaduría pública no se registraron Certificados de Disponibilidad Presupuestal, se revisaron y registraron 15 Compromisos Presupuestal de Gastos en la Subunidad Ejecutora 350101-006; En la subunidad ejecutora 350101-008 BID no se registraron  Certificados de Disponibilidad Presupuestal y  Compromisos Presupuestales del Gasto </t>
    </r>
    <r>
      <rPr>
        <b/>
        <sz val="10"/>
        <rFont val="Arial"/>
        <family val="2"/>
      </rPr>
      <t xml:space="preserve"> (2) </t>
    </r>
    <r>
      <rPr>
        <sz val="10"/>
        <rFont val="Arial"/>
        <family val="2"/>
      </rPr>
      <t>Seguimiento a la Unidad Ejecutora 3501-02 Dirección de Comercio Exterior se registraron y revisaron 33 Certificados de Disponibilidad Presupuestal y  176 Compromisos Presupuestal del Gasto</t>
    </r>
    <r>
      <rPr>
        <b/>
        <sz val="10"/>
        <rFont val="Arial"/>
        <family val="2"/>
      </rPr>
      <t xml:space="preserve"> (3) </t>
    </r>
    <r>
      <rPr>
        <sz val="10"/>
        <rFont val="Arial"/>
        <family val="2"/>
      </rPr>
      <t xml:space="preserve">Seguimiento, revisión y registro a 1885 obligaciones presupuestales en la Unidad Ejecutora 350101-000 Gestión General ,se revisaron y registraron 35 Obligaciones en la subunidad ejecutora 350101-006 Consejo Técnico de la Contaduría, se registraron y revisaron 378 Obligaciones Presupuestales en la Unidad Ejecutora 3501-02 Dirección de Comercio Exterior, En la Subunidad Ejecutora 350101-008 BID se revisaron y registraron 3 Obligaciones, se revisaron  y se registraron 53  Obligaciones de la reserva presupuestal en la unidad Ejecutora 350101-000 Gestión General, se revisó y se registró 1 obligación de la reserva presupuestal en la unidad ejecutora 3501-02 Dirección de Comercio Exterior. En la subunidad ejecutora 350101-008 BID se revisaron y registraron 3 obligaciones de las reservas presupuestales </t>
    </r>
    <r>
      <rPr>
        <b/>
        <sz val="10"/>
        <rFont val="Arial"/>
        <family val="2"/>
      </rPr>
      <t xml:space="preserve">  (4</t>
    </r>
    <r>
      <rPr>
        <sz val="10"/>
        <rFont val="Arial"/>
        <family val="2"/>
      </rPr>
      <t xml:space="preserve">) Revisión y registro a 1846 Órdenes de Pago -Presupuestal en la Unidad Ejecutora 350101-000 Gestión General , revisión y registro  a 35 Órdenes de pago en el Consejo Técnico de la Contaduría,  revisión y registro  a  369 Órdenes de Pago Presupuestales en la Unidad Ejecutora 3501-02 Dirección de Comercio Exterior .En la subunidad ejecutora 3501-01-008 BID  se revisaron y registraron 3 Órdenes de pago. En la unidad Ejecutora 350101-000 se revisaron y registraron 34 pagos de las reservas presupuestales, en la unidad ejecutora 3501-02 se revisaron y registraron 1 pago de las reservas presupuestales. En la subunidad ejecutora 350101-008 BID  se revisaron y registraron 3 reservas presupuestales </t>
    </r>
    <r>
      <rPr>
        <b/>
        <sz val="10"/>
        <rFont val="Arial"/>
        <family val="2"/>
      </rPr>
      <t xml:space="preserve"> (5) </t>
    </r>
    <r>
      <rPr>
        <sz val="10"/>
        <rFont val="Arial"/>
        <family val="2"/>
      </rPr>
      <t>seguimiento revisión y pagos a 213 Órdenes de Pago  No Presupuestales en la Unidad Ejecutora 350101-000 Gestión General, revisión y pago a 2 Órdenes de Pago No Presupuestales en el Consejo Técnico de la Contaduría, seguimiento revisión y pagos a 149 Órdenes de Pago No Presupuestales en la Unidad Ejecutora 350102 Dirección de Comercio Exterior</t>
    </r>
  </si>
  <si>
    <t>RIESGOS DE CORRUPCIÓN Y FRAUDE</t>
  </si>
  <si>
    <t>Directora de Mipymes (Sandra Acero Walteros)</t>
  </si>
  <si>
    <t>Correo electronico de la Direccion de Mipymes informando que no hubo gestion de ningun estudio previo.</t>
  </si>
  <si>
    <t>No se suscribieron estudios previos</t>
  </si>
  <si>
    <t>Cada vez que ingresa una persona se aplica lo establecido en el procedimiento TH-FM-019 Gestión de Talento Humano Vinculación y Retiro, espcificamente el formato TH-FM-096 LISTA DE VERIFICACIÓN INGRESO DE PERSONAL, donde se tiene el control de los documentos para el ingreso del personal, el cual se utiliza cuando se reciben los documentos de las personas a vincular. (incluyendo conflicto de intereses)</t>
  </si>
  <si>
    <t>Coodinadora del Grupo de Talento Humano</t>
  </si>
  <si>
    <t>Documento TH-FM-096 LISTA DE VERIFICACIÓN INGRESO DE PERSONAL diligenciado</t>
  </si>
  <si>
    <t>Por los controles implementados</t>
  </si>
  <si>
    <t>La persona diligencia el formato de hoja de vida previo a la posesión, donde certifica la no existencia de incompatibilidades para ejercer el empleo</t>
  </si>
  <si>
    <t>Desarrollar actividades del Cronograma de actividades de implementación de la Política de Integridad.</t>
  </si>
  <si>
    <t>Asesor grado 10 de T.H.</t>
  </si>
  <si>
    <t>https://mincitco-my.sharepoint.com/personal/ccastro_mincit_gov_co/_layouts/15/onedrive.aspx?id=%2Fpersonal%2Fccastro%5Fmincit%5Fgov%5Fco%2FDocuments%2FCRONOGRAMA%20INTEGRIDAD%202022&amp;ga=1</t>
  </si>
  <si>
    <t>x</t>
  </si>
  <si>
    <t>La medición registra un alto nivel de apropiación del código de integridad</t>
  </si>
  <si>
    <t>Dada la implementacion del Pago de la Nómina a beneficiario final por parte del Ministerio de Hacienda y Crédito Público, se deben generar los listados de Deducciones y de Dips (Documento Instructivo de Pago), mediante los cuales se verifica los totales del resumen de nómina.</t>
  </si>
  <si>
    <t>coordinadora de Talento Humano y Profesionales de Nómina</t>
  </si>
  <si>
    <t>Listados de Deducciones y Dips.</t>
  </si>
  <si>
    <t>el control ha sido efectivo y eficaz</t>
  </si>
  <si>
    <t>Capacitaciones por parte de Novasoft y del Ministerio de Hacenda y Credito Público cuando se requiera.</t>
  </si>
  <si>
    <t>invitacion a la capacitacion por medio del correo electronico</t>
  </si>
  <si>
    <t>se asistió de manera oportuna a las capacitaciones de acuerdo al cambio de la normatividad</t>
  </si>
  <si>
    <t>Coodinadora del Grupo de Talento Humano y Profesionales de Administración de Personal</t>
  </si>
  <si>
    <t>Formato hoja de vida del servidor público</t>
  </si>
  <si>
    <t xml:space="preserve">AP-PR-001  Negociaciones Comerciales: para el periodo evaluado mayo-agosto de 2022 ,  se realizaron reuniones virtuales preparatorias  para la realización de la 2da Ronda de Negociación con los Emiratos Arabes Unidos  que se llevo a cabo de manera virtual del 1 al 8 de Junio de 2022 . Se realizó la verificación de la aplicación de los controles establecidos en la Guía NA-GU-002 "Negociaciones de acuerdos comerciales e internacionales de inversión".  
AP-PR-006  Acuerdos de Promoción y Protección Recíproca de Inversiones - APPRI. para el periodo evaluado mayo - agosto de 2022  A corte 31 de agosto, se llevó a cabo la primera ronda de negociación entre Colombia y Uruguay de un Acuerdo de Cooperación y Facilitación de Inversiones. En esta negociación no hubo divulgación de textos por lo que no se aplicó la medida preventiva a este riesgo.   </t>
  </si>
  <si>
    <t>Luis Felipe Quintero Suárez
Negociador Internacional  
Despacho del Negociador Internacional 
Maria Paula Arenas
Directora
Dirección de Inversión Extranjera y Servicios</t>
  </si>
  <si>
    <t>Ayuda de Memoria</t>
  </si>
  <si>
    <t xml:space="preserve"> AP- PR-001: Se realizo el control establecido en la Guia NA-GU-002
AP-PR-006  Acuerdos de Promoción y Protección Recíproca de Inversiones APPRI.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</si>
</sst>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b/>
      <sz val="7"/>
      <color theme="1"/>
      <name val="Arial"/>
      <family val="2"/>
    </font>
    <font>
      <sz val="8"/>
      <name val="Arial"/>
      <family val="2"/>
    </font>
    <font>
      <sz val="10"/>
      <color rgb="FF333333"/>
      <name val="Arial"/>
      <family val="2"/>
    </font>
    <font>
      <sz val="10"/>
      <color rgb="FFFF0000"/>
      <name val="Arial"/>
      <family val="2"/>
    </font>
    <font>
      <sz val="10"/>
      <color theme="1"/>
      <name val="Futura bk"/>
    </font>
    <font>
      <b/>
      <sz val="12"/>
      <color theme="1"/>
      <name val="Arial"/>
      <family val="2"/>
    </font>
    <font>
      <sz val="9"/>
      <name val="Arial"/>
      <family val="2"/>
    </font>
    <font>
      <sz val="9"/>
      <color theme="1"/>
      <name val="Arial"/>
      <family val="2"/>
    </font>
    <font>
      <b/>
      <sz val="9"/>
      <color indexed="81"/>
      <name val="Tahoma"/>
      <family val="2"/>
    </font>
    <font>
      <sz val="9"/>
      <color indexed="81"/>
      <name val="Tahoma"/>
      <family val="2"/>
    </font>
    <font>
      <b/>
      <u/>
      <sz val="11"/>
      <color theme="1"/>
      <name val="Arial"/>
      <family val="2"/>
    </font>
    <font>
      <u/>
      <sz val="11"/>
      <color theme="10"/>
      <name val="Calibri"/>
      <family val="2"/>
      <scheme val="minor"/>
    </font>
    <font>
      <sz val="8"/>
      <color theme="1"/>
      <name val="Arial"/>
      <family val="2"/>
    </font>
    <font>
      <u/>
      <sz val="10"/>
      <color theme="10"/>
      <name val="Calibri"/>
      <family val="2"/>
      <scheme val="minor"/>
    </font>
    <font>
      <sz val="10"/>
      <color theme="1"/>
      <name val="Calibri"/>
      <family val="2"/>
      <scheme val="minor"/>
    </font>
    <font>
      <u/>
      <sz val="10"/>
      <color theme="1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FFFFCC"/>
        <bgColor rgb="FF000000"/>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thick">
        <color rgb="FFFFFFFF"/>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s>
  <cellStyleXfs count="4">
    <xf numFmtId="0" fontId="0" fillId="0" borderId="0"/>
    <xf numFmtId="9" fontId="1" fillId="0" borderId="0" applyFont="0" applyFill="0" applyBorder="0" applyAlignment="0" applyProtection="0"/>
    <xf numFmtId="0" fontId="10" fillId="0" borderId="0"/>
    <xf numFmtId="0" fontId="30" fillId="0" borderId="0" applyNumberFormat="0" applyFill="0" applyBorder="0" applyAlignment="0" applyProtection="0"/>
  </cellStyleXfs>
  <cellXfs count="489">
    <xf numFmtId="0" fontId="0" fillId="0" borderId="0" xfId="0"/>
    <xf numFmtId="0" fontId="2" fillId="0" borderId="0" xfId="0" applyFont="1" applyFill="1" applyAlignment="1">
      <alignment horizontal="center"/>
    </xf>
    <xf numFmtId="0" fontId="2" fillId="0" borderId="0" xfId="0" applyFont="1" applyFill="1"/>
    <xf numFmtId="9" fontId="2" fillId="0" borderId="0" xfId="1" applyFont="1" applyFill="1"/>
    <xf numFmtId="0" fontId="2" fillId="0" borderId="0" xfId="0" applyFont="1" applyFill="1" applyAlignment="1">
      <alignment horizontal="center" vertical="center"/>
    </xf>
    <xf numFmtId="0" fontId="5" fillId="0" borderId="0" xfId="0" applyFont="1" applyFill="1"/>
    <xf numFmtId="0" fontId="5" fillId="0" borderId="0" xfId="0" applyFont="1" applyFill="1" applyBorder="1"/>
    <xf numFmtId="0" fontId="5" fillId="0" borderId="0" xfId="0" applyFont="1" applyFill="1" applyBorder="1" applyAlignment="1">
      <alignment horizontal="center"/>
    </xf>
    <xf numFmtId="0" fontId="5" fillId="0" borderId="0" xfId="0" applyFont="1" applyFill="1" applyAlignment="1">
      <alignment horizontal="center"/>
    </xf>
    <xf numFmtId="9" fontId="5" fillId="0" borderId="0" xfId="1" applyFont="1" applyFill="1"/>
    <xf numFmtId="9" fontId="5" fillId="0" borderId="0" xfId="1" applyFont="1" applyFill="1" applyAlignment="1">
      <alignment horizontal="center"/>
    </xf>
    <xf numFmtId="0" fontId="9" fillId="0" borderId="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9" fillId="0" borderId="0" xfId="0" applyFont="1" applyFill="1" applyBorder="1" applyAlignment="1">
      <alignment vertical="center"/>
    </xf>
    <xf numFmtId="9" fontId="9" fillId="0" borderId="0" xfId="1" applyFont="1" applyFill="1" applyBorder="1" applyAlignment="1">
      <alignment vertical="center"/>
    </xf>
    <xf numFmtId="0" fontId="6" fillId="0" borderId="0" xfId="0" applyFont="1" applyFill="1" applyBorder="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5" fillId="0" borderId="0" xfId="0" applyFont="1" applyFill="1" applyBorder="1" applyAlignment="1"/>
    <xf numFmtId="0" fontId="7" fillId="0" borderId="0" xfId="0" applyFont="1" applyFill="1" applyBorder="1" applyAlignment="1">
      <alignment horizontal="right" vertical="center"/>
    </xf>
    <xf numFmtId="0" fontId="5" fillId="0" borderId="0" xfId="0" applyFont="1" applyFill="1" applyBorder="1" applyAlignment="1">
      <alignment vertical="center" wrapText="1"/>
    </xf>
    <xf numFmtId="0" fontId="10" fillId="0" borderId="0" xfId="0" applyFont="1" applyFill="1" applyBorder="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6" xfId="0" applyFont="1" applyFill="1" applyBorder="1" applyAlignment="1" applyProtection="1">
      <alignment vertical="center"/>
      <protection locked="0"/>
    </xf>
    <xf numFmtId="0" fontId="9" fillId="0" borderId="0" xfId="0" applyFont="1" applyFill="1" applyBorder="1" applyAlignment="1">
      <alignment horizontal="left" vertical="center" wrapText="1"/>
    </xf>
    <xf numFmtId="0" fontId="10" fillId="0" borderId="0" xfId="0" applyFont="1" applyFill="1" applyBorder="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Fill="1" applyBorder="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Fill="1" applyBorder="1" applyAlignment="1">
      <alignment vertical="center" wrapText="1"/>
    </xf>
    <xf numFmtId="9" fontId="10" fillId="0" borderId="0" xfId="1" applyFont="1" applyFill="1" applyBorder="1" applyAlignment="1">
      <alignment vertical="center" wrapText="1"/>
    </xf>
    <xf numFmtId="0" fontId="5" fillId="0" borderId="0" xfId="0" applyFont="1" applyFill="1" applyBorder="1" applyAlignment="1">
      <alignment horizontal="left" vertical="center"/>
    </xf>
    <xf numFmtId="0" fontId="19" fillId="3" borderId="16"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0" fontId="5"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9" fontId="10" fillId="0" borderId="14" xfId="1"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10" fillId="0" borderId="14" xfId="0" applyFont="1" applyFill="1" applyBorder="1" applyAlignment="1">
      <alignment horizontal="justify" vertical="center" wrapText="1"/>
    </xf>
    <xf numFmtId="9" fontId="11" fillId="0" borderId="14" xfId="0" applyNumberFormat="1" applyFont="1" applyFill="1" applyBorder="1" applyAlignment="1" applyProtection="1">
      <alignment horizontal="center" vertical="center" wrapText="1"/>
    </xf>
    <xf numFmtId="9" fontId="5" fillId="0" borderId="14" xfId="0" applyNumberFormat="1"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0" borderId="23" xfId="0" applyFont="1" applyFill="1" applyBorder="1" applyAlignment="1" applyProtection="1">
      <alignment horizontal="center" vertical="center" wrapText="1"/>
      <protection locked="0"/>
    </xf>
    <xf numFmtId="0" fontId="10" fillId="0" borderId="23" xfId="0" applyFont="1" applyFill="1" applyBorder="1" applyAlignment="1" applyProtection="1">
      <alignment vertical="center" wrapText="1"/>
      <protection locked="0"/>
    </xf>
    <xf numFmtId="0" fontId="5" fillId="0" borderId="14" xfId="0" applyFont="1" applyFill="1" applyBorder="1" applyAlignment="1">
      <alignment horizontal="left" vertical="center" wrapText="1"/>
    </xf>
    <xf numFmtId="0" fontId="21" fillId="0" borderId="14" xfId="0" applyFont="1" applyFill="1" applyBorder="1" applyAlignment="1" applyProtection="1">
      <alignment horizontal="justify" vertical="center" wrapText="1"/>
      <protection locked="0"/>
    </xf>
    <xf numFmtId="0" fontId="2" fillId="0" borderId="1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1" fillId="0" borderId="1" xfId="0" applyFont="1" applyFill="1" applyBorder="1" applyAlignment="1" applyProtection="1">
      <alignment horizontal="justify"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9" fontId="11" fillId="0" borderId="1" xfId="0" applyNumberFormat="1" applyFont="1" applyFill="1" applyBorder="1" applyAlignment="1" applyProtection="1">
      <alignment horizontal="center" vertical="center" wrapText="1"/>
    </xf>
    <xf numFmtId="9" fontId="5" fillId="0" borderId="1"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0" fontId="21" fillId="0" borderId="23" xfId="0" applyFont="1" applyFill="1" applyBorder="1" applyAlignment="1" applyProtection="1">
      <alignment horizontal="justify" vertical="center" wrapText="1"/>
      <protection locked="0"/>
    </xf>
    <xf numFmtId="0" fontId="5" fillId="0" borderId="23" xfId="0" applyFont="1" applyFill="1" applyBorder="1" applyAlignment="1">
      <alignment horizontal="center" vertical="center"/>
    </xf>
    <xf numFmtId="0" fontId="5" fillId="0" borderId="23" xfId="0" applyFont="1" applyFill="1" applyBorder="1" applyAlignment="1">
      <alignment horizontal="center" vertical="center" wrapText="1"/>
    </xf>
    <xf numFmtId="9" fontId="10" fillId="0" borderId="23" xfId="1" applyFont="1" applyFill="1" applyBorder="1" applyAlignment="1" applyProtection="1">
      <alignment horizontal="center" vertical="center" wrapText="1"/>
      <protection locked="0"/>
    </xf>
    <xf numFmtId="0" fontId="5" fillId="0" borderId="23" xfId="0" applyFont="1" applyFill="1" applyBorder="1" applyAlignment="1">
      <alignment horizontal="justify" vertical="center" wrapText="1"/>
    </xf>
    <xf numFmtId="0" fontId="2" fillId="0" borderId="23" xfId="0" applyFont="1" applyFill="1" applyBorder="1" applyAlignment="1">
      <alignment horizontal="center" vertical="center" wrapText="1"/>
    </xf>
    <xf numFmtId="9" fontId="11" fillId="0" borderId="23" xfId="0" applyNumberFormat="1" applyFont="1" applyFill="1" applyBorder="1" applyAlignment="1" applyProtection="1">
      <alignment horizontal="center" vertical="center" wrapText="1"/>
    </xf>
    <xf numFmtId="9" fontId="5" fillId="0" borderId="23" xfId="0" applyNumberFormat="1" applyFont="1" applyFill="1" applyBorder="1" applyAlignment="1">
      <alignment horizontal="center" vertical="center"/>
    </xf>
    <xf numFmtId="9" fontId="7" fillId="0" borderId="23" xfId="0" applyNumberFormat="1" applyFont="1" applyFill="1" applyBorder="1" applyAlignment="1">
      <alignment horizontal="center" vertical="center"/>
    </xf>
    <xf numFmtId="0" fontId="10" fillId="0" borderId="14"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21" fillId="0" borderId="14"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left" vertical="center"/>
    </xf>
    <xf numFmtId="0" fontId="21" fillId="0" borderId="23" xfId="0" applyFont="1" applyFill="1" applyBorder="1" applyAlignment="1" applyProtection="1">
      <alignment horizontal="left" vertical="center" wrapText="1"/>
      <protection locked="0"/>
    </xf>
    <xf numFmtId="0" fontId="5" fillId="0" borderId="23" xfId="0" applyFont="1" applyFill="1" applyBorder="1" applyAlignment="1">
      <alignment horizontal="left" vertical="center"/>
    </xf>
    <xf numFmtId="0" fontId="10" fillId="2" borderId="14" xfId="0" applyFont="1" applyFill="1" applyBorder="1" applyAlignment="1">
      <alignment horizontal="justify" vertical="center" wrapText="1"/>
    </xf>
    <xf numFmtId="0" fontId="10" fillId="2" borderId="23" xfId="0" applyFont="1" applyFill="1" applyBorder="1" applyAlignment="1">
      <alignment horizontal="justify" vertical="center" wrapText="1"/>
    </xf>
    <xf numFmtId="0" fontId="10" fillId="0" borderId="14"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5" fillId="0" borderId="23" xfId="0" applyFont="1" applyFill="1" applyBorder="1" applyAlignment="1">
      <alignment horizontal="left" vertical="center" wrapText="1"/>
    </xf>
    <xf numFmtId="0" fontId="10" fillId="0" borderId="14" xfId="0" applyFont="1" applyFill="1" applyBorder="1" applyAlignment="1" applyProtection="1">
      <alignment horizontal="justify" vertical="center" wrapText="1"/>
      <protection locked="0"/>
    </xf>
    <xf numFmtId="0" fontId="10" fillId="11" borderId="14" xfId="0" applyFont="1" applyFill="1" applyBorder="1" applyAlignment="1">
      <alignment horizontal="justify" vertical="center" wrapText="1"/>
    </xf>
    <xf numFmtId="0" fontId="5" fillId="2" borderId="23" xfId="0" applyFont="1" applyFill="1" applyBorder="1" applyAlignment="1">
      <alignment horizontal="center" vertical="center"/>
    </xf>
    <xf numFmtId="0" fontId="5" fillId="2" borderId="23" xfId="0" applyFont="1" applyFill="1" applyBorder="1" applyAlignment="1">
      <alignment horizontal="center" vertical="center" wrapText="1"/>
    </xf>
    <xf numFmtId="9" fontId="10" fillId="2" borderId="23" xfId="1" applyFont="1" applyFill="1" applyBorder="1" applyAlignment="1" applyProtection="1">
      <alignment horizontal="center" vertical="center" wrapText="1"/>
      <protection locked="0"/>
    </xf>
    <xf numFmtId="0" fontId="5" fillId="2" borderId="23" xfId="0" applyFont="1" applyFill="1" applyBorder="1" applyAlignment="1">
      <alignment horizontal="justify" vertical="center" wrapText="1"/>
    </xf>
    <xf numFmtId="9" fontId="11" fillId="2" borderId="23" xfId="0" applyNumberFormat="1" applyFont="1" applyFill="1" applyBorder="1" applyAlignment="1" applyProtection="1">
      <alignment horizontal="center" vertical="center" wrapText="1"/>
    </xf>
    <xf numFmtId="9" fontId="8" fillId="0" borderId="23" xfId="0" applyNumberFormat="1" applyFont="1" applyFill="1" applyBorder="1" applyAlignment="1">
      <alignment horizontal="center" vertical="center"/>
    </xf>
    <xf numFmtId="0" fontId="7" fillId="2" borderId="32" xfId="0" applyFont="1" applyFill="1" applyBorder="1" applyAlignment="1">
      <alignment horizontal="center" vertical="center"/>
    </xf>
    <xf numFmtId="0" fontId="5" fillId="0" borderId="33" xfId="0" applyFont="1" applyFill="1" applyBorder="1" applyAlignment="1">
      <alignment vertical="center"/>
    </xf>
    <xf numFmtId="0" fontId="10" fillId="0" borderId="33" xfId="0" applyFont="1" applyFill="1" applyBorder="1" applyAlignment="1" applyProtection="1">
      <alignment vertical="center" wrapText="1"/>
      <protection locked="0"/>
    </xf>
    <xf numFmtId="0" fontId="10" fillId="0" borderId="33" xfId="0" applyFont="1" applyFill="1" applyBorder="1" applyAlignment="1" applyProtection="1">
      <alignment horizontal="center" vertical="center" wrapText="1"/>
      <protection locked="0"/>
    </xf>
    <xf numFmtId="0" fontId="5" fillId="0" borderId="33" xfId="0" applyFont="1" applyFill="1" applyBorder="1" applyAlignment="1">
      <alignment horizontal="left" vertical="center" wrapText="1"/>
    </xf>
    <xf numFmtId="9" fontId="10" fillId="0" borderId="33" xfId="1" applyFont="1" applyFill="1" applyBorder="1" applyAlignment="1" applyProtection="1">
      <alignment horizontal="center" vertical="center" wrapText="1"/>
      <protection locked="0"/>
    </xf>
    <xf numFmtId="0" fontId="10" fillId="2" borderId="33" xfId="2" applyFont="1" applyFill="1" applyBorder="1" applyAlignment="1" applyProtection="1">
      <alignment horizontal="center" vertical="center" wrapText="1"/>
      <protection locked="0"/>
    </xf>
    <xf numFmtId="9" fontId="10" fillId="0" borderId="33" xfId="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21" fillId="0" borderId="33" xfId="0" applyFont="1" applyFill="1" applyBorder="1" applyAlignment="1" applyProtection="1">
      <alignment horizontal="left" vertical="center" wrapText="1"/>
      <protection locked="0"/>
    </xf>
    <xf numFmtId="0" fontId="5" fillId="0" borderId="33" xfId="0" applyFont="1" applyFill="1" applyBorder="1" applyAlignment="1">
      <alignment horizontal="center" vertical="center"/>
    </xf>
    <xf numFmtId="0" fontId="2" fillId="0" borderId="33"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3" xfId="0" applyFont="1" applyFill="1" applyBorder="1" applyAlignment="1">
      <alignment horizontal="justify" vertical="center" wrapText="1"/>
    </xf>
    <xf numFmtId="9" fontId="11" fillId="0" borderId="33" xfId="0" applyNumberFormat="1" applyFont="1" applyFill="1" applyBorder="1" applyAlignment="1" applyProtection="1">
      <alignment horizontal="center" vertical="center" wrapText="1"/>
    </xf>
    <xf numFmtId="9" fontId="5" fillId="0" borderId="33" xfId="0" applyNumberFormat="1" applyFont="1" applyFill="1" applyBorder="1" applyAlignment="1">
      <alignment horizontal="center" vertical="center"/>
    </xf>
    <xf numFmtId="0" fontId="10" fillId="2" borderId="33" xfId="0" applyFont="1" applyFill="1" applyBorder="1" applyAlignment="1" applyProtection="1">
      <alignment horizontal="center" vertical="center" wrapText="1"/>
      <protection locked="0"/>
    </xf>
    <xf numFmtId="0" fontId="10" fillId="0" borderId="34" xfId="0" applyFont="1" applyFill="1" applyBorder="1" applyAlignment="1" applyProtection="1">
      <alignment vertical="center"/>
      <protection locked="0"/>
    </xf>
    <xf numFmtId="0" fontId="10" fillId="2" borderId="33"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 xfId="0" applyFont="1" applyFill="1" applyBorder="1" applyAlignment="1">
      <alignment vertical="center" wrapText="1"/>
    </xf>
    <xf numFmtId="0" fontId="5" fillId="0" borderId="23" xfId="0" applyFont="1" applyFill="1" applyBorder="1" applyAlignment="1">
      <alignment vertical="center" wrapText="1"/>
    </xf>
    <xf numFmtId="0" fontId="21" fillId="0" borderId="23" xfId="0" applyFont="1" applyFill="1" applyBorder="1" applyAlignment="1" applyProtection="1">
      <alignment vertical="center" wrapText="1"/>
      <protection locked="0"/>
    </xf>
    <xf numFmtId="0" fontId="21" fillId="0" borderId="14" xfId="0" applyFont="1" applyFill="1" applyBorder="1" applyAlignment="1" applyProtection="1">
      <alignment vertical="center" wrapText="1"/>
      <protection locked="0"/>
    </xf>
    <xf numFmtId="0" fontId="5" fillId="0" borderId="23" xfId="0" applyFont="1" applyFill="1" applyBorder="1" applyAlignment="1">
      <alignment horizontal="justify" vertical="center"/>
    </xf>
    <xf numFmtId="0" fontId="5" fillId="2" borderId="32" xfId="0" applyFont="1" applyFill="1" applyBorder="1" applyAlignment="1">
      <alignment horizontal="center" vertical="center"/>
    </xf>
    <xf numFmtId="0" fontId="7" fillId="0" borderId="33" xfId="0" applyFont="1" applyFill="1" applyBorder="1" applyAlignment="1">
      <alignment horizontal="center" vertical="center"/>
    </xf>
    <xf numFmtId="0" fontId="23" fillId="2" borderId="33" xfId="0" applyFont="1" applyFill="1" applyBorder="1" applyAlignment="1">
      <alignment horizontal="justify" vertical="center" wrapText="1"/>
    </xf>
    <xf numFmtId="0" fontId="5" fillId="0" borderId="33" xfId="0" applyFont="1" applyFill="1" applyBorder="1" applyAlignment="1" applyProtection="1">
      <alignment horizontal="center" vertical="center" wrapText="1"/>
      <protection locked="0"/>
    </xf>
    <xf numFmtId="0" fontId="5" fillId="0" borderId="33" xfId="0" applyFont="1" applyFill="1" applyBorder="1" applyAlignment="1" applyProtection="1">
      <alignment vertical="center" wrapText="1"/>
      <protection locked="0"/>
    </xf>
    <xf numFmtId="0" fontId="21" fillId="0" borderId="33" xfId="0" applyFont="1" applyFill="1" applyBorder="1" applyAlignment="1" applyProtection="1">
      <alignment vertical="center" wrapText="1"/>
      <protection locked="0"/>
    </xf>
    <xf numFmtId="0" fontId="5" fillId="0" borderId="0" xfId="0" applyFont="1" applyFill="1" applyBorder="1" applyAlignment="1">
      <alignment vertical="center"/>
    </xf>
    <xf numFmtId="0" fontId="5" fillId="0" borderId="0" xfId="0" applyFont="1" applyFill="1" applyBorder="1" applyAlignment="1" applyProtection="1">
      <alignment vertical="center" wrapText="1"/>
      <protection locked="0"/>
    </xf>
    <xf numFmtId="0" fontId="10" fillId="0" borderId="0" xfId="2" applyFont="1" applyFill="1" applyBorder="1" applyAlignment="1" applyProtection="1">
      <alignment horizontal="center" vertical="center" wrapText="1"/>
      <protection locked="0"/>
    </xf>
    <xf numFmtId="9" fontId="10" fillId="0" borderId="0" xfId="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protection locked="0"/>
    </xf>
    <xf numFmtId="0" fontId="5"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xf>
    <xf numFmtId="0" fontId="10" fillId="0" borderId="0" xfId="2" applyFont="1" applyFill="1" applyBorder="1" applyAlignment="1" applyProtection="1">
      <alignment vertical="center" wrapText="1"/>
      <protection locked="0"/>
    </xf>
    <xf numFmtId="0" fontId="2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9" fontId="2" fillId="0" borderId="0" xfId="1" applyFont="1" applyFill="1" applyAlignment="1">
      <alignment horizontal="center"/>
    </xf>
    <xf numFmtId="0" fontId="13"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25" fillId="2" borderId="21" xfId="0" applyFont="1" applyFill="1" applyBorder="1" applyAlignment="1">
      <alignment horizontal="center" vertical="center" wrapText="1"/>
    </xf>
    <xf numFmtId="14" fontId="25" fillId="2" borderId="28"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16"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4" borderId="1" xfId="0" applyFont="1" applyFill="1" applyBorder="1" applyAlignment="1">
      <alignment horizontal="justify" vertical="center" wrapText="1"/>
    </xf>
    <xf numFmtId="0" fontId="4" fillId="17" borderId="45" xfId="0" applyFont="1" applyFill="1" applyBorder="1" applyAlignment="1">
      <alignment horizontal="center" vertical="center" wrapText="1"/>
    </xf>
    <xf numFmtId="0" fontId="4" fillId="17" borderId="46" xfId="0" applyFont="1" applyFill="1" applyBorder="1" applyAlignment="1">
      <alignment horizontal="center" vertical="center" wrapText="1"/>
    </xf>
    <xf numFmtId="0" fontId="4" fillId="17" borderId="49" xfId="0" applyFont="1" applyFill="1" applyBorder="1" applyAlignment="1">
      <alignment horizontal="justify" vertical="center" wrapText="1"/>
    </xf>
    <xf numFmtId="0" fontId="4" fillId="17" borderId="50" xfId="0" applyFont="1" applyFill="1" applyBorder="1" applyAlignment="1">
      <alignment horizontal="center" vertical="center" wrapText="1"/>
    </xf>
    <xf numFmtId="0" fontId="4" fillId="17" borderId="53" xfId="0" applyFont="1" applyFill="1" applyBorder="1" applyAlignment="1">
      <alignment horizontal="center" vertical="center" wrapText="1"/>
    </xf>
    <xf numFmtId="9" fontId="4" fillId="17" borderId="37" xfId="0" applyNumberFormat="1" applyFont="1" applyFill="1" applyBorder="1" applyAlignment="1">
      <alignment horizontal="center" vertical="center" wrapText="1"/>
    </xf>
    <xf numFmtId="0" fontId="26" fillId="13" borderId="54" xfId="0" applyFont="1" applyFill="1" applyBorder="1" applyAlignment="1">
      <alignment horizontal="center" vertical="center" wrapText="1"/>
    </xf>
    <xf numFmtId="0" fontId="26" fillId="13"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6" borderId="57" xfId="0" applyFont="1" applyFill="1" applyBorder="1" applyAlignment="1">
      <alignment horizontal="center" vertical="center" wrapText="1"/>
    </xf>
    <xf numFmtId="0" fontId="26" fillId="6" borderId="58" xfId="0" applyFont="1" applyFill="1" applyBorder="1" applyAlignment="1">
      <alignment horizontal="center" vertical="center" wrapText="1"/>
    </xf>
    <xf numFmtId="0" fontId="26" fillId="13" borderId="58" xfId="0" applyFont="1" applyFill="1" applyBorder="1" applyAlignment="1">
      <alignment horizontal="center" vertical="center" wrapText="1"/>
    </xf>
    <xf numFmtId="0" fontId="26" fillId="16" borderId="59" xfId="0" applyFont="1" applyFill="1" applyBorder="1" applyAlignment="1">
      <alignment horizontal="center" vertical="center" wrapText="1"/>
    </xf>
    <xf numFmtId="0" fontId="26" fillId="13" borderId="57" xfId="0" applyFont="1" applyFill="1" applyBorder="1" applyAlignment="1">
      <alignment horizontal="center" vertical="center" wrapText="1"/>
    </xf>
    <xf numFmtId="0" fontId="26" fillId="14" borderId="57" xfId="0" applyFont="1" applyFill="1" applyBorder="1" applyAlignment="1">
      <alignment horizontal="center" vertical="center" wrapText="1"/>
    </xf>
    <xf numFmtId="0" fontId="7" fillId="6" borderId="58" xfId="0" applyFont="1" applyFill="1" applyBorder="1" applyAlignment="1">
      <alignment horizontal="center" vertical="center" wrapText="1"/>
    </xf>
    <xf numFmtId="0" fontId="7" fillId="13" borderId="58" xfId="0" applyFont="1" applyFill="1" applyBorder="1" applyAlignment="1">
      <alignment horizontal="center" vertical="center" wrapText="1"/>
    </xf>
    <xf numFmtId="0" fontId="7" fillId="16" borderId="59" xfId="0" applyFont="1" applyFill="1" applyBorder="1" applyAlignment="1">
      <alignment horizontal="center" vertical="center" wrapText="1"/>
    </xf>
    <xf numFmtId="0" fontId="26" fillId="14" borderId="60" xfId="0" applyFont="1" applyFill="1" applyBorder="1" applyAlignment="1">
      <alignment horizontal="center" vertical="center" wrapText="1"/>
    </xf>
    <xf numFmtId="0" fontId="26" fillId="14" borderId="61" xfId="0" applyFont="1" applyFill="1" applyBorder="1" applyAlignment="1">
      <alignment horizontal="center" vertical="center" wrapText="1"/>
    </xf>
    <xf numFmtId="0" fontId="26" fillId="6" borderId="61" xfId="0" applyFont="1" applyFill="1" applyBorder="1" applyAlignment="1">
      <alignment horizontal="center" vertical="center" wrapText="1"/>
    </xf>
    <xf numFmtId="0" fontId="26" fillId="13" borderId="61" xfId="0" applyFont="1" applyFill="1" applyBorder="1" applyAlignment="1">
      <alignment horizontal="center" vertical="center" wrapText="1"/>
    </xf>
    <xf numFmtId="0" fontId="26" fillId="16" borderId="62" xfId="0" applyFont="1" applyFill="1" applyBorder="1" applyAlignment="1">
      <alignment horizontal="center" vertical="center" wrapText="1"/>
    </xf>
    <xf numFmtId="0" fontId="7" fillId="6" borderId="61" xfId="0" applyFont="1" applyFill="1" applyBorder="1" applyAlignment="1">
      <alignment horizontal="center" vertical="center" wrapText="1"/>
    </xf>
    <xf numFmtId="0" fontId="7" fillId="13" borderId="61" xfId="0" applyFont="1" applyFill="1" applyBorder="1" applyAlignment="1">
      <alignment horizontal="center" vertical="center" wrapText="1"/>
    </xf>
    <xf numFmtId="0" fontId="7" fillId="16" borderId="62" xfId="0" applyFont="1" applyFill="1" applyBorder="1" applyAlignment="1">
      <alignment horizontal="center" vertical="center" wrapText="1"/>
    </xf>
    <xf numFmtId="9" fontId="2" fillId="17" borderId="46"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0" borderId="14"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9" fontId="11" fillId="0" borderId="1" xfId="0" applyNumberFormat="1" applyFont="1" applyFill="1" applyBorder="1" applyAlignment="1" applyProtection="1">
      <alignment horizontal="center" vertical="center" wrapText="1"/>
    </xf>
    <xf numFmtId="9" fontId="11" fillId="0" borderId="26" xfId="0" applyNumberFormat="1" applyFont="1" applyFill="1" applyBorder="1" applyAlignment="1" applyProtection="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justify" vertical="center" wrapText="1"/>
    </xf>
    <xf numFmtId="0" fontId="10" fillId="0" borderId="1" xfId="0" applyFont="1" applyFill="1" applyBorder="1" applyAlignment="1">
      <alignment vertical="center" wrapText="1"/>
    </xf>
    <xf numFmtId="0" fontId="10" fillId="0" borderId="14" xfId="0" applyFont="1" applyFill="1" applyBorder="1" applyAlignment="1">
      <alignment vertical="center" wrapText="1"/>
    </xf>
    <xf numFmtId="0" fontId="10" fillId="0" borderId="23" xfId="0" applyFont="1" applyFill="1" applyBorder="1" applyAlignment="1">
      <alignment horizontal="left" vertical="center"/>
    </xf>
    <xf numFmtId="0" fontId="10" fillId="0" borderId="26" xfId="0" applyFont="1" applyFill="1" applyBorder="1" applyAlignment="1">
      <alignment vertical="center" wrapText="1"/>
    </xf>
    <xf numFmtId="9" fontId="10" fillId="0" borderId="14" xfId="1" applyFont="1" applyFill="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5" fillId="0" borderId="16" xfId="0" applyFont="1" applyFill="1" applyBorder="1" applyAlignment="1">
      <alignment horizontal="center" vertical="center" wrapText="1"/>
    </xf>
    <xf numFmtId="0" fontId="5" fillId="0" borderId="0" xfId="0" applyFont="1" applyFill="1" applyAlignment="1">
      <alignment horizontal="center" vertical="center"/>
    </xf>
    <xf numFmtId="0" fontId="15" fillId="19" borderId="65" xfId="0" applyFont="1" applyFill="1" applyBorder="1" applyAlignment="1">
      <alignment horizontal="center" vertical="center" wrapText="1"/>
    </xf>
    <xf numFmtId="14" fontId="10" fillId="0" borderId="71" xfId="0" applyNumberFormat="1" applyFont="1" applyFill="1" applyBorder="1" applyAlignment="1">
      <alignment horizontal="center" vertical="center" wrapText="1"/>
    </xf>
    <xf numFmtId="0" fontId="31" fillId="0" borderId="0" xfId="0" applyFont="1"/>
    <xf numFmtId="0" fontId="10" fillId="0" borderId="71" xfId="0" applyFont="1" applyFill="1" applyBorder="1" applyAlignment="1">
      <alignment horizontal="center" vertical="center" wrapText="1"/>
    </xf>
    <xf numFmtId="9" fontId="10" fillId="0" borderId="71" xfId="0" applyNumberFormat="1"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1" xfId="0" applyFont="1" applyFill="1" applyBorder="1" applyAlignment="1">
      <alignment horizontal="center" vertical="center"/>
    </xf>
    <xf numFmtId="0" fontId="10" fillId="0" borderId="71" xfId="0" applyFont="1" applyFill="1" applyBorder="1" applyAlignment="1">
      <alignment horizontal="justify" vertical="center" wrapText="1"/>
    </xf>
    <xf numFmtId="0" fontId="10" fillId="0" borderId="71" xfId="0" applyFont="1" applyFill="1" applyBorder="1" applyAlignment="1">
      <alignment horizontal="left" vertical="top" wrapText="1"/>
    </xf>
    <xf numFmtId="0" fontId="33" fillId="0" borderId="71" xfId="0" applyFont="1" applyFill="1" applyBorder="1" applyAlignment="1">
      <alignment horizontal="left" vertical="top" wrapText="1"/>
    </xf>
    <xf numFmtId="0" fontId="5" fillId="2" borderId="33" xfId="0" applyFont="1" applyFill="1" applyBorder="1" applyAlignment="1">
      <alignment horizontal="center" vertical="center" wrapText="1"/>
    </xf>
    <xf numFmtId="14" fontId="10" fillId="0" borderId="71" xfId="0" applyNumberFormat="1" applyFont="1" applyFill="1" applyBorder="1" applyAlignment="1" applyProtection="1">
      <alignment horizontal="center" vertical="center"/>
      <protection locked="0"/>
    </xf>
    <xf numFmtId="0" fontId="10" fillId="0" borderId="71"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protection locked="0"/>
    </xf>
    <xf numFmtId="14" fontId="10" fillId="0" borderId="71" xfId="0" applyNumberFormat="1" applyFont="1" applyFill="1" applyBorder="1" applyAlignment="1" applyProtection="1">
      <alignment horizontal="center" vertical="center" wrapText="1"/>
      <protection locked="0"/>
    </xf>
    <xf numFmtId="0" fontId="10" fillId="0" borderId="71" xfId="0" applyFont="1" applyBorder="1" applyAlignment="1">
      <alignment horizontal="center" vertical="center" wrapText="1"/>
    </xf>
    <xf numFmtId="0" fontId="34" fillId="0" borderId="71" xfId="3" applyFont="1" applyFill="1" applyBorder="1" applyAlignment="1" applyProtection="1">
      <alignment horizontal="center" vertical="center" wrapText="1"/>
      <protection locked="0"/>
    </xf>
    <xf numFmtId="0" fontId="10" fillId="0" borderId="71" xfId="3" applyFont="1" applyFill="1" applyBorder="1" applyAlignment="1" applyProtection="1">
      <alignment horizontal="center" vertical="center" wrapText="1"/>
      <protection locked="0"/>
    </xf>
    <xf numFmtId="0" fontId="10" fillId="0" borderId="71" xfId="0" applyFont="1" applyFill="1" applyBorder="1" applyAlignment="1" applyProtection="1">
      <alignment horizontal="left" vertical="center" wrapText="1"/>
      <protection locked="0"/>
    </xf>
    <xf numFmtId="14" fontId="10" fillId="0" borderId="71" xfId="0" applyNumberFormat="1" applyFont="1" applyFill="1" applyBorder="1" applyAlignment="1">
      <alignment horizontal="center" vertical="center" wrapText="1"/>
    </xf>
    <xf numFmtId="0" fontId="32" fillId="0" borderId="71" xfId="3" applyFont="1" applyFill="1" applyBorder="1" applyAlignment="1">
      <alignment horizontal="center" vertical="center" wrapText="1"/>
    </xf>
    <xf numFmtId="0" fontId="10" fillId="0" borderId="71" xfId="0" applyFont="1" applyFill="1" applyBorder="1" applyAlignment="1">
      <alignment horizontal="center" vertical="center" wrapText="1"/>
    </xf>
    <xf numFmtId="9" fontId="10" fillId="0" borderId="71" xfId="0" applyNumberFormat="1"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0" fontId="10" fillId="0" borderId="14"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9" fontId="10" fillId="0" borderId="14" xfId="1" applyFont="1" applyFill="1" applyBorder="1" applyAlignment="1" applyProtection="1">
      <alignment horizontal="center" vertical="center" wrapText="1"/>
      <protection locked="0"/>
    </xf>
    <xf numFmtId="9" fontId="10" fillId="0" borderId="23" xfId="1" applyFont="1" applyFill="1" applyBorder="1" applyAlignment="1" applyProtection="1">
      <alignment horizontal="center" vertical="center" wrapText="1"/>
      <protection locked="0"/>
    </xf>
    <xf numFmtId="0" fontId="10" fillId="2" borderId="14" xfId="2" applyFont="1" applyFill="1" applyBorder="1" applyAlignment="1" applyProtection="1">
      <alignment horizontal="center" vertical="center" wrapText="1"/>
      <protection locked="0"/>
    </xf>
    <xf numFmtId="0" fontId="10" fillId="2" borderId="23" xfId="2" applyFont="1" applyFill="1" applyBorder="1" applyAlignment="1" applyProtection="1">
      <alignment horizontal="center" vertical="center" wrapText="1"/>
      <protection locked="0"/>
    </xf>
    <xf numFmtId="9" fontId="10" fillId="0" borderId="14" xfId="1" applyFont="1" applyFill="1" applyBorder="1" applyAlignment="1" applyProtection="1">
      <alignment horizontal="center" vertical="center" wrapText="1"/>
    </xf>
    <xf numFmtId="9" fontId="10" fillId="0" borderId="23" xfId="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9" fontId="5" fillId="0" borderId="14" xfId="0" applyNumberFormat="1" applyFont="1" applyFill="1" applyBorder="1" applyAlignment="1">
      <alignment horizontal="center" vertical="center"/>
    </xf>
    <xf numFmtId="9" fontId="5" fillId="0" borderId="23" xfId="0" applyNumberFormat="1" applyFont="1" applyFill="1" applyBorder="1" applyAlignment="1">
      <alignment horizontal="center" vertical="center"/>
    </xf>
    <xf numFmtId="0" fontId="10" fillId="0" borderId="19" xfId="0" applyFont="1" applyFill="1" applyBorder="1" applyAlignment="1" applyProtection="1">
      <alignment horizontal="center" vertical="center"/>
      <protection locked="0"/>
    </xf>
    <xf numFmtId="9" fontId="5" fillId="0" borderId="1" xfId="0" applyNumberFormat="1" applyFont="1" applyFill="1" applyBorder="1" applyAlignment="1">
      <alignment horizontal="center" vertical="center"/>
    </xf>
    <xf numFmtId="9" fontId="10" fillId="0" borderId="1" xfId="1" applyFont="1" applyFill="1" applyBorder="1" applyAlignment="1" applyProtection="1">
      <alignment horizontal="center" vertical="center" wrapText="1"/>
      <protection locked="0"/>
    </xf>
    <xf numFmtId="0" fontId="10" fillId="2" borderId="1" xfId="2"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21" fillId="0" borderId="14"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1" xfId="0" applyFont="1" applyFill="1" applyBorder="1" applyAlignment="1" applyProtection="1">
      <alignment horizontal="center" vertical="center"/>
      <protection locked="0"/>
    </xf>
    <xf numFmtId="0" fontId="5" fillId="0" borderId="14"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9" fontId="11" fillId="0" borderId="14" xfId="0" applyNumberFormat="1" applyFont="1" applyFill="1" applyBorder="1" applyAlignment="1" applyProtection="1">
      <alignment horizontal="center" vertical="center" wrapText="1"/>
    </xf>
    <xf numFmtId="9" fontId="11"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7" fillId="2" borderId="13"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7" fillId="2" borderId="1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6"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7" fillId="2" borderId="25" xfId="0" applyFont="1" applyFill="1" applyBorder="1" applyAlignment="1">
      <alignment horizontal="center" vertical="center"/>
    </xf>
    <xf numFmtId="0" fontId="7" fillId="2" borderId="29"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30"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30"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2" borderId="26"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9" fontId="5" fillId="0" borderId="26"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8" fillId="0" borderId="26"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9" fontId="10" fillId="0" borderId="26" xfId="1" applyFont="1" applyFill="1" applyBorder="1" applyAlignment="1" applyProtection="1">
      <alignment horizontal="center" vertical="center" wrapText="1"/>
      <protection locked="0"/>
    </xf>
    <xf numFmtId="9" fontId="10" fillId="0" borderId="30" xfId="1" applyFont="1" applyFill="1" applyBorder="1" applyAlignment="1" applyProtection="1">
      <alignment horizontal="center" vertical="center" wrapText="1"/>
      <protection locked="0"/>
    </xf>
    <xf numFmtId="0" fontId="5" fillId="0" borderId="26" xfId="0" applyFont="1" applyFill="1" applyBorder="1" applyAlignment="1">
      <alignment horizontal="justify" vertical="center" wrapText="1"/>
    </xf>
    <xf numFmtId="0" fontId="5" fillId="0" borderId="30" xfId="0" applyFont="1" applyFill="1" applyBorder="1" applyAlignment="1">
      <alignment horizontal="justify" vertical="center" wrapText="1"/>
    </xf>
    <xf numFmtId="9" fontId="11" fillId="0" borderId="26" xfId="0" applyNumberFormat="1" applyFont="1" applyFill="1" applyBorder="1" applyAlignment="1" applyProtection="1">
      <alignment horizontal="center" vertical="center" wrapText="1"/>
    </xf>
    <xf numFmtId="9" fontId="11" fillId="0" borderId="30" xfId="0" applyNumberFormat="1"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protection locked="0"/>
    </xf>
    <xf numFmtId="0" fontId="10" fillId="2" borderId="30" xfId="2" applyFont="1" applyFill="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xf>
    <xf numFmtId="9" fontId="10" fillId="0" borderId="30" xfId="1" applyFont="1" applyFill="1" applyBorder="1" applyAlignment="1" applyProtection="1">
      <alignment horizontal="center" vertical="center" wrapText="1"/>
    </xf>
    <xf numFmtId="0" fontId="2" fillId="0" borderId="26" xfId="0" applyFont="1" applyFill="1" applyBorder="1" applyAlignment="1">
      <alignment horizontal="center" vertical="center" wrapText="1"/>
    </xf>
    <xf numFmtId="0" fontId="2" fillId="0" borderId="30" xfId="0" applyFont="1" applyFill="1" applyBorder="1" applyAlignment="1">
      <alignment horizontal="center" vertical="center" wrapText="1"/>
    </xf>
    <xf numFmtId="14" fontId="10" fillId="0" borderId="26" xfId="0" applyNumberFormat="1" applyFont="1" applyFill="1" applyBorder="1" applyAlignment="1">
      <alignment horizontal="center" vertical="center" wrapText="1"/>
    </xf>
    <xf numFmtId="14" fontId="10" fillId="0" borderId="30" xfId="0" applyNumberFormat="1" applyFont="1" applyFill="1" applyBorder="1" applyAlignment="1">
      <alignment horizontal="center" vertical="center" wrapText="1"/>
    </xf>
    <xf numFmtId="0" fontId="5" fillId="0" borderId="26"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2" borderId="26" xfId="0" applyFont="1" applyFill="1" applyBorder="1" applyAlignment="1">
      <alignment horizontal="center" vertical="center"/>
    </xf>
    <xf numFmtId="0" fontId="5" fillId="2" borderId="30"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6"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protection locked="0"/>
    </xf>
    <xf numFmtId="0" fontId="10" fillId="0" borderId="16"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0" fillId="2" borderId="1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4" xfId="0" applyFont="1" applyFill="1" applyBorder="1" applyAlignment="1">
      <alignment horizontal="justify" vertical="center" wrapText="1"/>
    </xf>
    <xf numFmtId="0" fontId="10" fillId="2" borderId="23" xfId="0" applyFont="1" applyFill="1" applyBorder="1" applyAlignment="1">
      <alignment horizontal="justify" vertical="center" wrapText="1"/>
    </xf>
    <xf numFmtId="0" fontId="10" fillId="11" borderId="14"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10" fillId="2" borderId="14"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wrapText="1"/>
      <protection locked="0"/>
    </xf>
    <xf numFmtId="0" fontId="5" fillId="0" borderId="14" xfId="0" applyFont="1" applyFill="1" applyBorder="1" applyAlignment="1">
      <alignment horizontal="left" vertical="center" wrapText="1"/>
    </xf>
    <xf numFmtId="0" fontId="21" fillId="0" borderId="1" xfId="0" applyFont="1" applyFill="1" applyBorder="1" applyAlignment="1" applyProtection="1">
      <alignment horizontal="justify" vertical="center" wrapText="1"/>
      <protection locked="0"/>
    </xf>
    <xf numFmtId="0" fontId="21" fillId="0" borderId="23" xfId="0" applyFont="1" applyFill="1" applyBorder="1" applyAlignment="1" applyProtection="1">
      <alignment horizontal="justify" vertical="center" wrapText="1"/>
      <protection locked="0"/>
    </xf>
    <xf numFmtId="0" fontId="5" fillId="0" borderId="23" xfId="0" applyFont="1" applyFill="1" applyBorder="1" applyAlignment="1">
      <alignment horizontal="justify" vertical="center" wrapText="1"/>
    </xf>
    <xf numFmtId="9" fontId="7" fillId="0" borderId="1" xfId="0" applyNumberFormat="1" applyFont="1" applyFill="1" applyBorder="1" applyAlignment="1">
      <alignment horizontal="center" vertical="center"/>
    </xf>
    <xf numFmtId="9" fontId="7" fillId="0" borderId="23"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8" fillId="5" borderId="1"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20" xfId="0" applyFont="1" applyFill="1" applyBorder="1" applyAlignment="1">
      <alignment horizontal="center" vertical="center" wrapText="1"/>
    </xf>
    <xf numFmtId="9" fontId="17" fillId="0" borderId="1" xfId="0" applyNumberFormat="1" applyFont="1" applyFill="1" applyBorder="1" applyAlignment="1">
      <alignment horizontal="center" vertical="center"/>
    </xf>
    <xf numFmtId="9" fontId="17" fillId="0" borderId="23" xfId="0"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0" fontId="10" fillId="0" borderId="23" xfId="0" applyFont="1" applyFill="1" applyBorder="1" applyAlignment="1">
      <alignment horizontal="justify" vertical="center" wrapText="1"/>
    </xf>
    <xf numFmtId="9" fontId="11" fillId="0" borderId="23" xfId="0" applyNumberFormat="1" applyFont="1" applyFill="1" applyBorder="1" applyAlignment="1" applyProtection="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4" fillId="8" borderId="16" xfId="0" applyFont="1" applyFill="1" applyBorder="1" applyAlignment="1">
      <alignment horizontal="center" vertical="center"/>
    </xf>
    <xf numFmtId="0" fontId="4" fillId="8" borderId="20"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5" borderId="20" xfId="0" applyFont="1" applyFill="1" applyBorder="1" applyAlignment="1">
      <alignment horizontal="center" vertical="center" wrapText="1"/>
    </xf>
    <xf numFmtId="9" fontId="14" fillId="4" borderId="16" xfId="1" applyFont="1" applyFill="1" applyBorder="1" applyAlignment="1">
      <alignment horizontal="center" vertical="center" wrapText="1"/>
    </xf>
    <xf numFmtId="9" fontId="14" fillId="4" borderId="20" xfId="1"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5" fillId="10" borderId="16"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xf>
    <xf numFmtId="0" fontId="6" fillId="0" borderId="0" xfId="0" applyFont="1" applyFill="1" applyBorder="1" applyAlignment="1">
      <alignment horizontal="justify" vertical="center"/>
    </xf>
    <xf numFmtId="0" fontId="8" fillId="0" borderId="0" xfId="0" applyFont="1" applyFill="1" applyBorder="1" applyAlignment="1">
      <alignment horizontal="center" vertical="center" wrapText="1"/>
    </xf>
    <xf numFmtId="0" fontId="9" fillId="0" borderId="0" xfId="0" applyFont="1" applyFill="1" applyBorder="1" applyAlignment="1" applyProtection="1">
      <alignment horizontal="right" vertical="center"/>
      <protection locked="0"/>
    </xf>
    <xf numFmtId="0" fontId="7" fillId="0" borderId="6" xfId="0" applyFont="1" applyFill="1" applyBorder="1" applyAlignment="1">
      <alignment horizontal="right" vertical="center"/>
    </xf>
    <xf numFmtId="0" fontId="7" fillId="0" borderId="0" xfId="0" applyFont="1" applyFill="1" applyBorder="1" applyAlignment="1">
      <alignment horizontal="right" vertical="center"/>
    </xf>
    <xf numFmtId="0" fontId="7" fillId="0" borderId="7" xfId="0" applyFont="1" applyFill="1" applyBorder="1" applyAlignment="1">
      <alignment horizontal="left" vertical="center"/>
    </xf>
    <xf numFmtId="0" fontId="7" fillId="0" borderId="0" xfId="0" applyFont="1" applyFill="1" applyBorder="1" applyAlignment="1">
      <alignment horizontal="right"/>
    </xf>
    <xf numFmtId="0" fontId="7" fillId="0" borderId="7" xfId="0" applyFont="1" applyFill="1" applyBorder="1" applyAlignment="1">
      <alignment horizontal="left" vertical="center" wrapText="1"/>
    </xf>
    <xf numFmtId="0" fontId="2" fillId="0" borderId="1" xfId="0"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9" fillId="0" borderId="8" xfId="0" applyFont="1" applyFill="1" applyBorder="1" applyAlignment="1" applyProtection="1">
      <alignment horizontal="right" vertical="center"/>
      <protection locked="0"/>
    </xf>
    <xf numFmtId="0" fontId="7" fillId="0" borderId="0" xfId="0" applyFont="1" applyFill="1" applyBorder="1" applyAlignment="1">
      <alignment horizontal="right" vertical="center" wrapText="1"/>
    </xf>
    <xf numFmtId="0" fontId="6" fillId="0" borderId="0" xfId="0" applyFont="1" applyFill="1" applyBorder="1" applyAlignment="1" applyProtection="1">
      <alignment horizontal="justify" vertical="center"/>
      <protection locked="0"/>
    </xf>
    <xf numFmtId="0" fontId="11" fillId="18" borderId="65" xfId="0" applyFont="1" applyFill="1" applyBorder="1" applyAlignment="1">
      <alignment horizontal="center" vertical="center" wrapText="1"/>
    </xf>
    <xf numFmtId="0" fontId="15" fillId="19" borderId="66" xfId="0" applyFont="1" applyFill="1" applyBorder="1" applyAlignment="1">
      <alignment horizontal="center" vertical="center" wrapText="1"/>
    </xf>
    <xf numFmtId="0" fontId="15" fillId="19" borderId="67" xfId="0" applyFont="1" applyFill="1" applyBorder="1" applyAlignment="1">
      <alignment horizontal="center" vertical="center" wrapText="1"/>
    </xf>
    <xf numFmtId="0" fontId="15" fillId="19" borderId="65" xfId="0" applyFont="1" applyFill="1" applyBorder="1" applyAlignment="1">
      <alignment horizontal="center" vertical="center" wrapText="1"/>
    </xf>
    <xf numFmtId="14" fontId="10" fillId="0" borderId="68" xfId="0" applyNumberFormat="1" applyFont="1" applyFill="1" applyBorder="1" applyAlignment="1">
      <alignment horizontal="center" vertical="center" wrapText="1"/>
    </xf>
    <xf numFmtId="14" fontId="10" fillId="0" borderId="69" xfId="0" applyNumberFormat="1" applyFont="1" applyFill="1" applyBorder="1" applyAlignment="1">
      <alignment horizontal="center" vertical="center" wrapText="1"/>
    </xf>
    <xf numFmtId="14" fontId="10" fillId="0" borderId="70" xfId="0" applyNumberFormat="1" applyFont="1" applyFill="1" applyBorder="1" applyAlignment="1">
      <alignment horizontal="center" vertical="center" wrapText="1"/>
    </xf>
    <xf numFmtId="0" fontId="10" fillId="0" borderId="68" xfId="0" applyFont="1" applyFill="1" applyBorder="1" applyAlignment="1">
      <alignment horizontal="justify" vertical="center" wrapText="1"/>
    </xf>
    <xf numFmtId="0" fontId="10" fillId="0" borderId="69" xfId="0" applyFont="1" applyFill="1" applyBorder="1" applyAlignment="1">
      <alignment horizontal="justify" vertical="center" wrapText="1"/>
    </xf>
    <xf numFmtId="0" fontId="10" fillId="0" borderId="70" xfId="0" applyFont="1" applyFill="1" applyBorder="1" applyAlignment="1">
      <alignment horizontal="justify"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9" fontId="10" fillId="0" borderId="68" xfId="0" applyNumberFormat="1" applyFont="1" applyFill="1" applyBorder="1" applyAlignment="1">
      <alignment horizontal="justify" vertical="center" wrapText="1"/>
    </xf>
    <xf numFmtId="9" fontId="10" fillId="0" borderId="69" xfId="0" applyNumberFormat="1" applyFont="1" applyFill="1" applyBorder="1" applyAlignment="1">
      <alignment horizontal="justify" vertical="center" wrapText="1"/>
    </xf>
    <xf numFmtId="9" fontId="10" fillId="0" borderId="70" xfId="0" applyNumberFormat="1" applyFont="1" applyFill="1" applyBorder="1" applyAlignment="1">
      <alignment horizontal="justify" vertical="center"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justify" vertical="center" wrapText="1"/>
    </xf>
    <xf numFmtId="9" fontId="10" fillId="0" borderId="71" xfId="0" applyNumberFormat="1" applyFont="1" applyFill="1" applyBorder="1" applyAlignment="1">
      <alignment horizontal="justify" vertical="center" wrapText="1"/>
    </xf>
    <xf numFmtId="0" fontId="10" fillId="0" borderId="71" xfId="0" applyFont="1" applyFill="1" applyBorder="1" applyAlignment="1">
      <alignment horizontal="left" vertical="center" wrapText="1"/>
    </xf>
    <xf numFmtId="14" fontId="10" fillId="2" borderId="68" xfId="0" applyNumberFormat="1" applyFont="1" applyFill="1" applyBorder="1" applyAlignment="1">
      <alignment horizontal="center" vertical="center" wrapText="1"/>
    </xf>
    <xf numFmtId="14" fontId="10" fillId="2" borderId="69" xfId="0" applyNumberFormat="1" applyFont="1" applyFill="1" applyBorder="1" applyAlignment="1">
      <alignment horizontal="center" vertical="center" wrapText="1"/>
    </xf>
    <xf numFmtId="14" fontId="10" fillId="2" borderId="70" xfId="0" applyNumberFormat="1"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70" xfId="0" applyFont="1" applyFill="1" applyBorder="1" applyAlignment="1">
      <alignment horizontal="center" vertical="center" wrapText="1"/>
    </xf>
    <xf numFmtId="9" fontId="10" fillId="2" borderId="68" xfId="0" applyNumberFormat="1" applyFont="1" applyFill="1" applyBorder="1" applyAlignment="1">
      <alignment horizontal="center" vertical="center" wrapText="1"/>
    </xf>
    <xf numFmtId="9" fontId="10" fillId="2" borderId="69" xfId="0" applyNumberFormat="1" applyFont="1" applyFill="1" applyBorder="1" applyAlignment="1">
      <alignment horizontal="center" vertical="center" wrapText="1"/>
    </xf>
    <xf numFmtId="9" fontId="10" fillId="2" borderId="70" xfId="0" applyNumberFormat="1" applyFont="1" applyFill="1" applyBorder="1" applyAlignment="1">
      <alignment horizontal="center" vertical="center" wrapText="1"/>
    </xf>
    <xf numFmtId="0" fontId="5" fillId="0" borderId="71" xfId="0" applyFont="1" applyFill="1" applyBorder="1" applyAlignment="1">
      <alignment horizontal="center" vertical="center" wrapText="1"/>
    </xf>
    <xf numFmtId="0" fontId="4" fillId="17" borderId="53" xfId="0" applyFont="1" applyFill="1" applyBorder="1" applyAlignment="1">
      <alignment horizontal="center" vertical="center" wrapText="1"/>
    </xf>
    <xf numFmtId="0" fontId="4" fillId="17" borderId="45" xfId="0" applyFont="1" applyFill="1" applyBorder="1" applyAlignment="1">
      <alignment horizontal="center" vertical="center" wrapText="1"/>
    </xf>
    <xf numFmtId="0" fontId="4" fillId="17" borderId="63" xfId="0" applyFont="1" applyFill="1" applyBorder="1" applyAlignment="1">
      <alignment horizontal="center" vertical="center" wrapText="1"/>
    </xf>
    <xf numFmtId="0" fontId="4" fillId="17" borderId="64"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5" borderId="2"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24" fillId="0" borderId="0" xfId="0" applyFont="1" applyAlignment="1">
      <alignment horizontal="center"/>
    </xf>
    <xf numFmtId="0" fontId="4" fillId="17" borderId="35" xfId="0" applyFont="1" applyFill="1" applyBorder="1" applyAlignment="1">
      <alignment horizontal="center" vertical="center" wrapText="1"/>
    </xf>
    <xf numFmtId="0" fontId="4" fillId="17" borderId="36" xfId="0" applyFont="1" applyFill="1" applyBorder="1" applyAlignment="1">
      <alignment horizontal="center" vertical="center" wrapText="1"/>
    </xf>
    <xf numFmtId="0" fontId="4" fillId="17" borderId="37" xfId="0" applyFont="1" applyFill="1" applyBorder="1" applyAlignment="1">
      <alignment horizontal="center" vertical="center" wrapText="1"/>
    </xf>
    <xf numFmtId="0" fontId="4" fillId="17" borderId="38" xfId="0" applyFont="1" applyFill="1" applyBorder="1" applyAlignment="1">
      <alignment horizontal="center" vertical="center" wrapText="1"/>
    </xf>
    <xf numFmtId="0" fontId="4" fillId="17" borderId="39" xfId="0" applyFont="1" applyFill="1" applyBorder="1" applyAlignment="1">
      <alignment horizontal="center" vertical="center" wrapText="1"/>
    </xf>
    <xf numFmtId="0" fontId="4" fillId="17" borderId="47" xfId="0" applyFont="1" applyFill="1" applyBorder="1" applyAlignment="1">
      <alignment horizontal="center" vertical="center" wrapText="1"/>
    </xf>
    <xf numFmtId="0" fontId="4" fillId="17" borderId="48" xfId="0" applyFont="1" applyFill="1" applyBorder="1" applyAlignment="1">
      <alignment horizontal="center" vertical="center" wrapText="1"/>
    </xf>
    <xf numFmtId="0" fontId="4" fillId="17" borderId="46" xfId="0" applyFont="1" applyFill="1" applyBorder="1" applyAlignment="1">
      <alignment horizontal="center" vertical="center" wrapText="1"/>
    </xf>
    <xf numFmtId="0" fontId="4" fillId="17" borderId="40" xfId="0" applyFont="1" applyFill="1" applyBorder="1" applyAlignment="1">
      <alignment horizontal="center" vertical="center" wrapText="1"/>
    </xf>
    <xf numFmtId="0" fontId="4" fillId="17" borderId="41" xfId="0" applyFont="1" applyFill="1" applyBorder="1" applyAlignment="1">
      <alignment horizontal="center" vertical="center" wrapText="1"/>
    </xf>
    <xf numFmtId="0" fontId="4" fillId="17" borderId="42" xfId="0" applyFont="1" applyFill="1" applyBorder="1" applyAlignment="1">
      <alignment horizontal="center" vertical="center" wrapText="1"/>
    </xf>
    <xf numFmtId="0" fontId="4" fillId="17" borderId="43" xfId="0" applyFont="1" applyFill="1" applyBorder="1" applyAlignment="1">
      <alignment horizontal="center" vertical="center" wrapText="1"/>
    </xf>
    <xf numFmtId="0" fontId="4" fillId="17" borderId="44" xfId="0" applyFont="1" applyFill="1" applyBorder="1" applyAlignment="1">
      <alignment horizontal="center" vertical="center" wrapText="1"/>
    </xf>
    <xf numFmtId="0" fontId="4" fillId="17" borderId="51" xfId="0" applyFont="1" applyFill="1" applyBorder="1" applyAlignment="1">
      <alignment horizontal="center" vertical="center" wrapText="1"/>
    </xf>
    <xf numFmtId="0" fontId="4" fillId="17" borderId="0" xfId="0" applyFont="1" applyFill="1" applyBorder="1" applyAlignment="1">
      <alignment horizontal="center" vertical="center" wrapText="1"/>
    </xf>
    <xf numFmtId="0" fontId="4" fillId="17" borderId="52" xfId="0" applyFont="1" applyFill="1" applyBorder="1" applyAlignment="1">
      <alignment horizontal="center" vertical="center" wrapText="1"/>
    </xf>
  </cellXfs>
  <cellStyles count="4">
    <cellStyle name="Hipervínculo" xfId="3" builtinId="8"/>
    <cellStyle name="Normal" xfId="0" builtinId="0"/>
    <cellStyle name="Normal 2" xfId="2" xr:uid="{00000000-0005-0000-0000-000002000000}"/>
    <cellStyle name="Porcentaje" xfId="1" builtinId="5"/>
  </cellStyles>
  <dxfs count="1003">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404813</xdr:colOff>
          <xdr:row>54</xdr:row>
          <xdr:rowOff>797719</xdr:rowOff>
        </xdr:from>
        <xdr:to>
          <xdr:col>39</xdr:col>
          <xdr:colOff>5472112</xdr:colOff>
          <xdr:row>54</xdr:row>
          <xdr:rowOff>4792167</xdr:rowOff>
        </xdr:to>
        <xdr:pic>
          <xdr:nvPicPr>
            <xdr:cNvPr id="2" name="Imagen 1">
              <a:extLst>
                <a:ext uri="{FF2B5EF4-FFF2-40B4-BE49-F238E27FC236}">
                  <a16:creationId xmlns:a16="http://schemas.microsoft.com/office/drawing/2014/main" id="{00000000-0008-0000-0100-000006000000}"/>
                </a:ext>
              </a:extLst>
            </xdr:cNvPr>
            <xdr:cNvPicPr>
              <a:picLocks noChangeAspect="1" noChangeArrowheads="1"/>
              <a:extLst>
                <a:ext uri="{84589F7E-364E-4C9E-8A38-B11213B215E9}">
                  <a14:cameraTool cellRange="'[4]MRC MyAg2022'!$B$1:$H$104" spid="_x0000_s1119"/>
                </a:ext>
              </a:extLst>
            </xdr:cNvPicPr>
          </xdr:nvPicPr>
          <xdr:blipFill>
            <a:blip xmlns:r="http://schemas.openxmlformats.org/officeDocument/2006/relationships" r:embed="rId1"/>
            <a:srcRect/>
            <a:stretch>
              <a:fillRect/>
            </a:stretch>
          </xdr:blipFill>
          <xdr:spPr bwMode="auto">
            <a:xfrm>
              <a:off x="21121688" y="39981188"/>
              <a:ext cx="5067299" cy="399444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476250</xdr:colOff>
          <xdr:row>54</xdr:row>
          <xdr:rowOff>726282</xdr:rowOff>
        </xdr:from>
        <xdr:to>
          <xdr:col>44</xdr:col>
          <xdr:colOff>5141119</xdr:colOff>
          <xdr:row>54</xdr:row>
          <xdr:rowOff>4744790</xdr:rowOff>
        </xdr:to>
        <xdr:pic>
          <xdr:nvPicPr>
            <xdr:cNvPr id="3" name="Imagen 2">
              <a:extLst>
                <a:ext uri="{FF2B5EF4-FFF2-40B4-BE49-F238E27FC236}">
                  <a16:creationId xmlns:a16="http://schemas.microsoft.com/office/drawing/2014/main" id="{00000000-0008-0000-0100-000008000000}"/>
                </a:ext>
              </a:extLst>
            </xdr:cNvPr>
            <xdr:cNvPicPr>
              <a:picLocks noChangeAspect="1" noChangeArrowheads="1"/>
              <a:extLst>
                <a:ext uri="{84589F7E-364E-4C9E-8A38-B11213B215E9}">
                  <a14:cameraTool cellRange="'[4]Usuarios Proceso APP'!$B$1:$H$17" spid="_x0000_s1120"/>
                </a:ext>
              </a:extLst>
            </xdr:cNvPicPr>
          </xdr:nvPicPr>
          <xdr:blipFill>
            <a:blip xmlns:r="http://schemas.openxmlformats.org/officeDocument/2006/relationships" r:embed="rId2">
              <a:lum contrast="20000"/>
            </a:blip>
            <a:srcRect/>
            <a:stretch>
              <a:fillRect/>
            </a:stretch>
          </xdr:blipFill>
          <xdr:spPr bwMode="auto">
            <a:xfrm>
              <a:off x="35135344" y="39909751"/>
              <a:ext cx="4664869" cy="401850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xdr:col>
      <xdr:colOff>142874</xdr:colOff>
      <xdr:row>0</xdr:row>
      <xdr:rowOff>0</xdr:rowOff>
    </xdr:from>
    <xdr:to>
      <xdr:col>2</xdr:col>
      <xdr:colOff>2714625</xdr:colOff>
      <xdr:row>0</xdr:row>
      <xdr:rowOff>465750</xdr:rowOff>
    </xdr:to>
    <xdr:pic>
      <xdr:nvPicPr>
        <xdr:cNvPr id="4" name="Imagen 3" descr="IMG-20220809-WA0005">
          <a:extLst>
            <a:ext uri="{FF2B5EF4-FFF2-40B4-BE49-F238E27FC236}">
              <a16:creationId xmlns:a16="http://schemas.microsoft.com/office/drawing/2014/main" id="{B0CBECB7-1186-406B-8A13-B103EC6E83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7312" y="0"/>
          <a:ext cx="2571751" cy="46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id="{B1B5A07A-947E-4B01-A86B-21E6EFB1510F}"/>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ncomercio/Seguimiento%20riesgo%20corrupci&#243;n/Matrices%20Primer%20Corte%20Corrupci&#243;n/Matriz%20Riesgos%20Corrupci&#243;n%20y%20Fraude%20Seguimient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ctualizaci&#243;n%20controles/DE-FM-022%20Matriz%20Riesgos%20Corrupci&#243;n%20y%20Fraude%20V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rchacon/Desktop/MR%20OSI%20IC%20202204%20Usuarios%20Aplicaciones%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RC-1"/>
      <sheetName val="RC-2 RC-3"/>
      <sheetName val="RC-4 RC-5 RC-7 RC-8 RC-19"/>
      <sheetName val="RC-9"/>
      <sheetName val="RC-10 RC-11"/>
      <sheetName val="RC-12"/>
      <sheetName val="RC-13 RC-14 RC-15"/>
      <sheetName val="RC-16"/>
      <sheetName val="RC-17"/>
      <sheetName val="RC-20 RC-21"/>
      <sheetName val="RC-22"/>
      <sheetName val="RC-8"/>
      <sheetName val="Datos Validacion"/>
      <sheetName val="Tipos de riesgos"/>
      <sheetName val="Tablas Prob-Imp"/>
      <sheetName val="Eval Controles"/>
      <sheetName val="ZONAS DE RIESGO"/>
      <sheetName val="Plantilla Indicador R"/>
      <sheetName val="Matriz Riesgos  (2)"/>
      <sheetName val="RC-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uarios Proceso APP"/>
      <sheetName val="MRC MyAg202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mincitco-my.sharepoint.com/personal/ccastro_mincit_gov_co/_layouts/15/onedrive.aspx?id=%2Fpersonal%2Fccastro%5Fmincit%5Fgov%5Fco%2FDocuments%2FCRONOGRAMA%20INTEGRIDAD%202022&amp;ga=1" TargetMode="External"/><Relationship Id="rId1" Type="http://schemas.openxmlformats.org/officeDocument/2006/relationships/hyperlink" Target="https://mincitco-my.sharepoint.com/:f:/g/personal/mrchacon_mincit_gov_co/ErcNguVLT71Ftyzh58677isBhUFiQxI8CuZH_Q_mbJBzHA?e=iYDFQI"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T91"/>
  <sheetViews>
    <sheetView showGridLines="0" tabSelected="1" showRuler="0" showWhiteSpace="0" zoomScale="80" zoomScaleNormal="80" zoomScaleSheetLayoutView="110" workbookViewId="0">
      <selection activeCell="AO1" sqref="AO1"/>
    </sheetView>
  </sheetViews>
  <sheetFormatPr baseColWidth="10" defaultColWidth="11.42578125" defaultRowHeight="14.25"/>
  <cols>
    <col min="1" max="1" width="7.7109375" style="2" customWidth="1"/>
    <col min="2" max="2" width="10.5703125" style="2" bestFit="1" customWidth="1"/>
    <col min="3" max="3" width="43.7109375" style="2" bestFit="1" customWidth="1"/>
    <col min="4" max="4" width="24.5703125" style="2" bestFit="1" customWidth="1"/>
    <col min="5" max="5" width="39.28515625" style="2" bestFit="1" customWidth="1"/>
    <col min="6" max="6" width="15.42578125" style="1" customWidth="1"/>
    <col min="7" max="7" width="61" style="2" bestFit="1" customWidth="1"/>
    <col min="8" max="8" width="6.7109375" style="2" bestFit="1" customWidth="1"/>
    <col min="9" max="9" width="55.7109375" style="2" customWidth="1"/>
    <col min="10" max="10" width="28.5703125" style="1" customWidth="1"/>
    <col min="11" max="11" width="47.140625" style="2" customWidth="1"/>
    <col min="12" max="12" width="28.5703125" style="1" customWidth="1"/>
    <col min="13" max="13" width="18.85546875" style="3" customWidth="1"/>
    <col min="14" max="14" width="16.28515625" style="1" customWidth="1"/>
    <col min="15" max="15" width="15.140625" style="151" customWidth="1"/>
    <col min="16" max="16" width="103" style="2" customWidth="1"/>
    <col min="17" max="17" width="16.5703125" style="1" customWidth="1"/>
    <col min="18" max="18" width="68.140625" style="2" customWidth="1"/>
    <col min="19" max="19" width="19.140625" style="2" customWidth="1"/>
    <col min="20" max="20" width="33.42578125" style="2" customWidth="1"/>
    <col min="21" max="21" width="26" style="2" customWidth="1"/>
    <col min="22" max="22" width="8.5703125" style="2" customWidth="1"/>
    <col min="23" max="23" width="5.140625" style="3" customWidth="1"/>
    <col min="24" max="24" width="10.85546875" style="2" customWidth="1"/>
    <col min="25" max="25" width="5.140625" style="3" customWidth="1"/>
    <col min="26" max="26" width="17" style="2" customWidth="1"/>
    <col min="27" max="27" width="68.7109375" style="2" customWidth="1"/>
    <col min="28" max="28" width="15.85546875" style="1" customWidth="1"/>
    <col min="29" max="29" width="59.85546875" style="2" customWidth="1"/>
    <col min="30" max="30" width="28" style="2" customWidth="1"/>
    <col min="31" max="31" width="15.28515625" style="1" customWidth="1"/>
    <col min="32" max="32" width="18.85546875" style="2" customWidth="1"/>
    <col min="33" max="33" width="15.5703125" style="2" customWidth="1"/>
    <col min="34" max="34" width="16.140625" style="2" customWidth="1"/>
    <col min="35" max="35" width="17" style="2" customWidth="1"/>
    <col min="36" max="36" width="39.28515625" style="2" customWidth="1"/>
    <col min="37" max="37" width="17.85546875" style="1" customWidth="1"/>
    <col min="38" max="38" width="19.42578125" style="2" hidden="1" customWidth="1"/>
    <col min="39" max="39" width="26.42578125" style="2" customWidth="1"/>
    <col min="40" max="40" width="89" style="2" customWidth="1"/>
    <col min="41" max="41" width="61.7109375" style="1" customWidth="1"/>
    <col min="42" max="42" width="41.28515625" style="2" bestFit="1" customWidth="1"/>
    <col min="43" max="43" width="9.28515625" style="4" customWidth="1"/>
    <col min="44" max="44" width="7.85546875" style="4" customWidth="1"/>
    <col min="45" max="45" width="84.85546875" style="2" customWidth="1"/>
    <col min="46" max="16384" width="11.42578125" style="2"/>
  </cols>
  <sheetData>
    <row r="1" spans="1:45" ht="43.5" customHeight="1">
      <c r="A1" s="419"/>
      <c r="B1" s="419"/>
      <c r="C1" s="419"/>
      <c r="D1" s="419"/>
      <c r="E1" s="420" t="s">
        <v>0</v>
      </c>
      <c r="F1" s="421"/>
      <c r="G1" s="421"/>
      <c r="H1" s="421"/>
      <c r="I1" s="421"/>
      <c r="J1" s="421"/>
      <c r="K1" s="421"/>
      <c r="L1" s="422"/>
      <c r="M1" s="423" t="s">
        <v>1</v>
      </c>
      <c r="N1" s="424"/>
      <c r="O1" s="424"/>
      <c r="P1" s="425"/>
      <c r="AF1" s="409"/>
      <c r="AG1" s="409"/>
    </row>
    <row r="3" spans="1:45" s="5" customFormat="1" ht="13.5" thickBot="1">
      <c r="D3" s="410"/>
      <c r="E3" s="410"/>
      <c r="F3" s="410"/>
      <c r="G3" s="410"/>
      <c r="H3" s="410"/>
      <c r="I3" s="6"/>
      <c r="J3" s="7"/>
      <c r="K3" s="6"/>
      <c r="L3" s="8"/>
      <c r="M3" s="9"/>
      <c r="N3" s="8"/>
      <c r="O3" s="10"/>
      <c r="Q3" s="8"/>
      <c r="W3" s="9"/>
      <c r="X3" s="411"/>
      <c r="Y3" s="411"/>
      <c r="Z3" s="411"/>
      <c r="AA3" s="411"/>
      <c r="AB3" s="411"/>
      <c r="AC3" s="411"/>
      <c r="AD3" s="411"/>
      <c r="AE3" s="411"/>
      <c r="AF3" s="411"/>
      <c r="AG3" s="411"/>
      <c r="AH3" s="411"/>
      <c r="AI3" s="411"/>
      <c r="AJ3" s="411"/>
      <c r="AK3" s="8"/>
      <c r="AO3" s="8"/>
      <c r="AQ3" s="208"/>
      <c r="AR3" s="208"/>
    </row>
    <row r="4" spans="1:45" s="5" customFormat="1" ht="12.75" customHeight="1" thickBot="1">
      <c r="C4" s="412" t="s">
        <v>2</v>
      </c>
      <c r="D4" s="413" t="s">
        <v>3</v>
      </c>
      <c r="E4" s="413"/>
      <c r="F4" s="11" t="s">
        <v>4</v>
      </c>
      <c r="G4" s="414" t="s">
        <v>5</v>
      </c>
      <c r="H4" s="415"/>
      <c r="I4" s="416"/>
      <c r="J4" s="416"/>
      <c r="K4" s="416"/>
      <c r="L4" s="12"/>
      <c r="M4" s="13"/>
      <c r="N4" s="12"/>
      <c r="O4" s="14"/>
      <c r="P4" s="15"/>
      <c r="Q4" s="12"/>
      <c r="R4" s="15"/>
      <c r="T4" s="15"/>
      <c r="U4" s="15"/>
      <c r="V4" s="16"/>
      <c r="W4" s="17"/>
      <c r="X4" s="18"/>
      <c r="Y4" s="19"/>
      <c r="Z4" s="18"/>
      <c r="AA4" s="18"/>
      <c r="AB4" s="20"/>
      <c r="AC4" s="18"/>
      <c r="AD4" s="18"/>
      <c r="AE4" s="7"/>
      <c r="AF4" s="15"/>
      <c r="AG4" s="15"/>
      <c r="AH4" s="15"/>
      <c r="AI4" s="15"/>
      <c r="AJ4" s="18"/>
      <c r="AK4" s="21"/>
      <c r="AL4" s="21"/>
      <c r="AM4" s="21"/>
      <c r="AN4" s="21"/>
      <c r="AO4" s="21"/>
      <c r="AP4" s="21"/>
      <c r="AQ4" s="21"/>
      <c r="AR4" s="21"/>
      <c r="AS4" s="21"/>
    </row>
    <row r="5" spans="1:45" s="5" customFormat="1" ht="34.5" customHeight="1">
      <c r="C5" s="412"/>
      <c r="D5" s="22"/>
      <c r="E5" s="22"/>
      <c r="F5" s="23"/>
      <c r="G5" s="417" t="s">
        <v>6</v>
      </c>
      <c r="H5" s="417"/>
      <c r="I5" s="418"/>
      <c r="J5" s="418"/>
      <c r="K5" s="418"/>
      <c r="L5" s="418"/>
      <c r="M5" s="418"/>
      <c r="N5" s="418"/>
      <c r="O5" s="418"/>
      <c r="P5" s="418"/>
      <c r="Q5" s="12"/>
      <c r="R5" s="15"/>
      <c r="T5" s="15"/>
      <c r="U5" s="15"/>
      <c r="V5" s="16"/>
      <c r="W5" s="17"/>
      <c r="X5" s="24"/>
      <c r="Y5" s="25"/>
      <c r="Z5" s="24"/>
      <c r="AA5" s="24"/>
      <c r="AB5" s="20"/>
      <c r="AC5" s="24"/>
      <c r="AD5" s="24"/>
      <c r="AE5" s="20"/>
      <c r="AF5" s="24"/>
      <c r="AG5" s="26"/>
      <c r="AH5" s="15"/>
      <c r="AI5" s="15"/>
      <c r="AJ5" s="24"/>
      <c r="AK5" s="21"/>
      <c r="AL5" s="21"/>
      <c r="AM5" s="21"/>
      <c r="AN5" s="21"/>
      <c r="AO5" s="21"/>
      <c r="AP5" s="21"/>
      <c r="AQ5" s="21"/>
      <c r="AR5" s="21"/>
      <c r="AS5" s="21"/>
    </row>
    <row r="6" spans="1:45" s="5" customFormat="1" ht="13.5" thickBot="1">
      <c r="C6" s="412"/>
      <c r="D6" s="22"/>
      <c r="E6" s="22"/>
      <c r="F6" s="23"/>
      <c r="G6" s="18"/>
      <c r="H6" s="27"/>
      <c r="I6" s="7"/>
      <c r="J6" s="7"/>
      <c r="K6" s="15"/>
      <c r="L6" s="12"/>
      <c r="M6" s="13"/>
      <c r="N6" s="12"/>
      <c r="O6" s="14"/>
      <c r="P6" s="15"/>
      <c r="Q6" s="12"/>
      <c r="R6" s="15"/>
      <c r="T6" s="15"/>
      <c r="U6" s="15"/>
      <c r="V6" s="16"/>
      <c r="W6" s="17"/>
      <c r="X6" s="24"/>
      <c r="Y6" s="25"/>
      <c r="Z6" s="24"/>
      <c r="AA6" s="24"/>
      <c r="AB6" s="20"/>
      <c r="AC6" s="24"/>
      <c r="AD6" s="24"/>
      <c r="AE6" s="7"/>
      <c r="AF6" s="15"/>
      <c r="AG6" s="15"/>
      <c r="AH6" s="15"/>
      <c r="AI6" s="15"/>
      <c r="AJ6" s="24"/>
      <c r="AK6" s="21"/>
      <c r="AL6" s="21"/>
      <c r="AM6" s="21"/>
      <c r="AN6" s="21"/>
      <c r="AO6" s="21"/>
      <c r="AP6" s="21"/>
      <c r="AQ6" s="21"/>
      <c r="AR6" s="21"/>
      <c r="AS6" s="21"/>
    </row>
    <row r="7" spans="1:45" s="5" customFormat="1" ht="13.5" thickBot="1">
      <c r="C7" s="412"/>
      <c r="D7" s="413" t="s">
        <v>7</v>
      </c>
      <c r="E7" s="413"/>
      <c r="F7" s="11"/>
      <c r="G7" s="18"/>
      <c r="H7" s="28"/>
      <c r="I7" s="29"/>
      <c r="J7" s="12"/>
      <c r="K7" s="29"/>
      <c r="L7" s="12"/>
      <c r="M7" s="30"/>
      <c r="N7" s="12"/>
      <c r="O7" s="14"/>
      <c r="P7" s="29"/>
      <c r="Q7" s="12"/>
      <c r="R7" s="29"/>
      <c r="T7" s="29"/>
      <c r="U7" s="29"/>
      <c r="V7" s="16"/>
      <c r="W7" s="17"/>
      <c r="X7" s="18"/>
      <c r="Y7" s="19"/>
      <c r="Z7" s="18"/>
      <c r="AA7" s="18"/>
      <c r="AB7" s="20"/>
      <c r="AC7" s="18"/>
      <c r="AD7" s="18"/>
      <c r="AE7" s="20"/>
      <c r="AF7" s="18"/>
      <c r="AG7" s="18"/>
      <c r="AH7" s="18"/>
      <c r="AI7" s="18"/>
      <c r="AJ7" s="18"/>
      <c r="AK7" s="31"/>
      <c r="AL7" s="31"/>
      <c r="AM7" s="31"/>
      <c r="AN7" s="31"/>
      <c r="AO7" s="31"/>
      <c r="AP7" s="31"/>
      <c r="AQ7" s="31"/>
      <c r="AR7" s="31"/>
      <c r="AS7" s="31"/>
    </row>
    <row r="8" spans="1:45" s="5" customFormat="1" ht="13.5" thickBot="1">
      <c r="C8" s="32"/>
      <c r="D8" s="22"/>
      <c r="E8" s="22"/>
      <c r="F8" s="23"/>
      <c r="G8" s="18"/>
      <c r="H8" s="28"/>
      <c r="I8" s="29"/>
      <c r="J8" s="12"/>
      <c r="K8" s="29"/>
      <c r="L8" s="12"/>
      <c r="M8" s="30"/>
      <c r="N8" s="12"/>
      <c r="O8" s="14"/>
      <c r="P8" s="29"/>
      <c r="Q8" s="12"/>
      <c r="R8" s="29"/>
      <c r="T8" s="29"/>
      <c r="U8" s="29"/>
      <c r="V8" s="16"/>
      <c r="W8" s="17"/>
      <c r="X8" s="18"/>
      <c r="Y8" s="19"/>
      <c r="Z8" s="18"/>
      <c r="AA8" s="18"/>
      <c r="AB8" s="20"/>
      <c r="AC8" s="18"/>
      <c r="AD8" s="18"/>
      <c r="AE8" s="20"/>
      <c r="AF8" s="18"/>
      <c r="AG8" s="18"/>
      <c r="AH8" s="18"/>
      <c r="AI8" s="18"/>
      <c r="AJ8" s="18"/>
      <c r="AK8" s="31"/>
      <c r="AL8" s="31"/>
      <c r="AM8" s="31"/>
      <c r="AN8" s="31"/>
      <c r="AO8" s="31"/>
      <c r="AP8" s="31"/>
      <c r="AQ8" s="31"/>
      <c r="AR8" s="31"/>
      <c r="AS8" s="31"/>
    </row>
    <row r="9" spans="1:45" s="5" customFormat="1" ht="13.5" thickBot="1">
      <c r="C9" s="32"/>
      <c r="D9" s="413" t="s">
        <v>8</v>
      </c>
      <c r="E9" s="429"/>
      <c r="F9" s="11" t="s">
        <v>4</v>
      </c>
      <c r="G9" s="33" t="s">
        <v>527</v>
      </c>
      <c r="H9" s="18"/>
      <c r="I9" s="29"/>
      <c r="J9" s="12"/>
      <c r="K9" s="29"/>
      <c r="L9" s="12"/>
      <c r="M9" s="30"/>
      <c r="N9" s="12"/>
      <c r="O9" s="14"/>
      <c r="P9" s="29"/>
      <c r="Q9" s="12"/>
      <c r="R9" s="29"/>
      <c r="T9" s="29"/>
      <c r="U9" s="29"/>
      <c r="V9" s="16"/>
      <c r="W9" s="17"/>
      <c r="X9" s="18"/>
      <c r="Y9" s="19"/>
      <c r="Z9" s="18"/>
      <c r="AA9" s="18"/>
      <c r="AB9" s="20"/>
      <c r="AC9" s="18"/>
      <c r="AD9" s="18"/>
      <c r="AE9" s="20"/>
      <c r="AF9" s="18"/>
      <c r="AG9" s="18"/>
      <c r="AH9" s="18"/>
      <c r="AI9" s="18"/>
      <c r="AJ9" s="18"/>
      <c r="AK9" s="31"/>
      <c r="AL9" s="31"/>
      <c r="AM9" s="31"/>
      <c r="AN9" s="31"/>
      <c r="AO9" s="31"/>
      <c r="AP9" s="31"/>
      <c r="AQ9" s="31"/>
      <c r="AR9" s="31"/>
      <c r="AS9" s="31"/>
    </row>
    <row r="10" spans="1:45" s="5" customFormat="1" ht="15.75" customHeight="1">
      <c r="C10" s="34"/>
      <c r="D10" s="18"/>
      <c r="E10" s="18"/>
      <c r="F10" s="20"/>
      <c r="G10" s="18"/>
      <c r="H10" s="18"/>
      <c r="I10" s="28"/>
      <c r="J10" s="32"/>
      <c r="K10" s="35"/>
      <c r="L10" s="31"/>
      <c r="M10" s="36"/>
      <c r="N10" s="31"/>
      <c r="O10" s="37"/>
      <c r="P10" s="35"/>
      <c r="Q10" s="31"/>
      <c r="R10" s="35"/>
      <c r="S10" s="35"/>
      <c r="T10" s="35"/>
      <c r="U10" s="35"/>
      <c r="V10" s="31"/>
      <c r="W10" s="37"/>
      <c r="X10" s="18"/>
      <c r="Y10" s="19"/>
      <c r="Z10" s="18"/>
      <c r="AA10" s="18"/>
      <c r="AB10" s="20"/>
      <c r="AC10" s="18"/>
      <c r="AD10" s="18"/>
      <c r="AE10" s="31"/>
      <c r="AF10" s="35"/>
      <c r="AG10" s="35"/>
      <c r="AH10" s="35"/>
      <c r="AI10" s="35"/>
      <c r="AJ10" s="18"/>
      <c r="AK10" s="31"/>
      <c r="AL10" s="31"/>
      <c r="AM10" s="31"/>
      <c r="AN10" s="31"/>
      <c r="AO10" s="31"/>
      <c r="AP10" s="31"/>
      <c r="AQ10" s="31"/>
      <c r="AR10" s="31"/>
      <c r="AS10" s="31"/>
    </row>
    <row r="11" spans="1:45" s="5" customFormat="1" ht="12.75" customHeight="1">
      <c r="C11" s="38" t="s">
        <v>9</v>
      </c>
      <c r="D11" s="38"/>
      <c r="E11" s="38"/>
      <c r="F11" s="39">
        <v>44804</v>
      </c>
      <c r="G11" s="430" t="s">
        <v>10</v>
      </c>
      <c r="H11" s="430"/>
      <c r="I11" s="40">
        <v>11</v>
      </c>
      <c r="J11" s="8"/>
      <c r="K11" s="41"/>
      <c r="L11" s="31"/>
      <c r="M11" s="42"/>
      <c r="N11" s="31"/>
      <c r="O11" s="37"/>
      <c r="P11" s="41"/>
      <c r="Q11" s="31"/>
      <c r="R11" s="41"/>
      <c r="S11" s="35"/>
      <c r="T11" s="35"/>
      <c r="U11" s="31"/>
      <c r="V11" s="431"/>
      <c r="W11" s="431"/>
      <c r="X11" s="431"/>
      <c r="Y11" s="431"/>
      <c r="Z11" s="431"/>
      <c r="AA11" s="431"/>
      <c r="AB11" s="431"/>
      <c r="AC11" s="431"/>
      <c r="AD11" s="431"/>
      <c r="AE11" s="431"/>
      <c r="AF11" s="431"/>
      <c r="AG11" s="431"/>
      <c r="AH11" s="431"/>
      <c r="AI11" s="431"/>
      <c r="AJ11" s="31"/>
      <c r="AK11" s="31"/>
      <c r="AL11" s="31"/>
      <c r="AM11" s="31"/>
      <c r="AN11" s="31"/>
      <c r="AO11" s="31"/>
      <c r="AP11" s="31"/>
      <c r="AQ11" s="31"/>
      <c r="AR11" s="31"/>
      <c r="AS11" s="31"/>
    </row>
    <row r="12" spans="1:45" s="5" customFormat="1" ht="12.75">
      <c r="C12" s="38"/>
      <c r="D12" s="43"/>
      <c r="E12" s="31"/>
      <c r="F12" s="31"/>
      <c r="G12" s="31"/>
      <c r="H12" s="31"/>
      <c r="I12" s="31"/>
      <c r="J12" s="31"/>
      <c r="K12" s="31"/>
      <c r="L12" s="31"/>
      <c r="M12" s="37"/>
      <c r="N12" s="31"/>
      <c r="O12" s="37"/>
      <c r="P12" s="31"/>
      <c r="Q12" s="31"/>
      <c r="R12" s="31"/>
      <c r="S12" s="31"/>
      <c r="T12" s="31"/>
      <c r="U12" s="31"/>
      <c r="V12" s="31"/>
      <c r="W12" s="37"/>
      <c r="X12" s="31"/>
      <c r="Y12" s="37"/>
      <c r="Z12" s="31"/>
      <c r="AA12" s="31"/>
      <c r="AB12" s="31"/>
      <c r="AC12" s="31"/>
      <c r="AD12" s="31"/>
      <c r="AE12" s="31"/>
      <c r="AF12" s="31"/>
      <c r="AG12" s="31"/>
      <c r="AH12" s="31"/>
      <c r="AI12" s="31"/>
      <c r="AJ12" s="31"/>
      <c r="AK12" s="31"/>
      <c r="AL12" s="31"/>
      <c r="AM12" s="31"/>
      <c r="AN12" s="31"/>
      <c r="AO12" s="31"/>
      <c r="AP12" s="31"/>
      <c r="AQ12" s="31"/>
      <c r="AR12" s="31"/>
      <c r="AS12" s="31"/>
    </row>
    <row r="13" spans="1:45" ht="31.5" customHeight="1">
      <c r="A13" s="378" t="s">
        <v>11</v>
      </c>
      <c r="B13" s="379"/>
      <c r="C13" s="379"/>
      <c r="D13" s="379"/>
      <c r="E13" s="379"/>
      <c r="F13" s="379"/>
      <c r="G13" s="379"/>
      <c r="H13" s="379"/>
      <c r="I13" s="379"/>
      <c r="J13" s="379"/>
      <c r="K13" s="380"/>
      <c r="L13" s="381" t="s">
        <v>12</v>
      </c>
      <c r="M13" s="382"/>
      <c r="N13" s="382"/>
      <c r="O13" s="382"/>
      <c r="P13" s="382"/>
      <c r="Q13" s="383"/>
      <c r="R13" s="384" t="s">
        <v>13</v>
      </c>
      <c r="S13" s="384"/>
      <c r="T13" s="384"/>
      <c r="U13" s="384"/>
      <c r="V13" s="384"/>
      <c r="W13" s="384"/>
      <c r="X13" s="384"/>
      <c r="Y13" s="384"/>
      <c r="Z13" s="384"/>
      <c r="AA13" s="384"/>
      <c r="AB13" s="384"/>
      <c r="AC13" s="384"/>
      <c r="AD13" s="384"/>
      <c r="AE13" s="385" t="s">
        <v>14</v>
      </c>
      <c r="AF13" s="386"/>
      <c r="AG13" s="386"/>
      <c r="AH13" s="386"/>
      <c r="AI13" s="386"/>
      <c r="AJ13" s="387"/>
      <c r="AK13" s="403" t="s">
        <v>15</v>
      </c>
      <c r="AL13" s="405" t="s">
        <v>16</v>
      </c>
      <c r="AM13" s="432" t="s">
        <v>457</v>
      </c>
      <c r="AN13" s="432"/>
      <c r="AO13" s="432"/>
      <c r="AP13" s="432"/>
      <c r="AQ13" s="432"/>
      <c r="AR13" s="432"/>
      <c r="AS13" s="432"/>
    </row>
    <row r="14" spans="1:45" ht="29.25" customHeight="1">
      <c r="A14" s="426" t="s">
        <v>17</v>
      </c>
      <c r="B14" s="426"/>
      <c r="C14" s="427" t="s">
        <v>18</v>
      </c>
      <c r="D14" s="388" t="s">
        <v>19</v>
      </c>
      <c r="E14" s="388" t="s">
        <v>20</v>
      </c>
      <c r="F14" s="388" t="s">
        <v>21</v>
      </c>
      <c r="G14" s="388" t="s">
        <v>22</v>
      </c>
      <c r="H14" s="390" t="s">
        <v>23</v>
      </c>
      <c r="I14" s="388" t="s">
        <v>24</v>
      </c>
      <c r="J14" s="388" t="s">
        <v>25</v>
      </c>
      <c r="K14" s="388" t="s">
        <v>26</v>
      </c>
      <c r="L14" s="392" t="s">
        <v>27</v>
      </c>
      <c r="M14" s="395" t="s">
        <v>28</v>
      </c>
      <c r="N14" s="392" t="s">
        <v>29</v>
      </c>
      <c r="O14" s="395" t="s">
        <v>30</v>
      </c>
      <c r="P14" s="392" t="s">
        <v>31</v>
      </c>
      <c r="Q14" s="397" t="s">
        <v>32</v>
      </c>
      <c r="R14" s="365" t="s">
        <v>33</v>
      </c>
      <c r="S14" s="407" t="s">
        <v>34</v>
      </c>
      <c r="T14" s="408"/>
      <c r="U14" s="366" t="s">
        <v>35</v>
      </c>
      <c r="V14" s="365" t="s">
        <v>36</v>
      </c>
      <c r="W14" s="365"/>
      <c r="X14" s="365" t="s">
        <v>37</v>
      </c>
      <c r="Y14" s="365"/>
      <c r="Z14" s="365" t="s">
        <v>38</v>
      </c>
      <c r="AA14" s="365"/>
      <c r="AB14" s="365" t="s">
        <v>39</v>
      </c>
      <c r="AC14" s="365"/>
      <c r="AD14" s="365" t="s">
        <v>40</v>
      </c>
      <c r="AE14" s="367" t="s">
        <v>27</v>
      </c>
      <c r="AF14" s="369" t="s">
        <v>28</v>
      </c>
      <c r="AG14" s="367" t="s">
        <v>29</v>
      </c>
      <c r="AH14" s="369" t="s">
        <v>30</v>
      </c>
      <c r="AI14" s="371" t="s">
        <v>41</v>
      </c>
      <c r="AJ14" s="401" t="s">
        <v>42</v>
      </c>
      <c r="AK14" s="403"/>
      <c r="AL14" s="406"/>
      <c r="AM14" s="433" t="s">
        <v>449</v>
      </c>
      <c r="AN14" s="433" t="s">
        <v>450</v>
      </c>
      <c r="AO14" s="433" t="s">
        <v>451</v>
      </c>
      <c r="AP14" s="433" t="s">
        <v>452</v>
      </c>
      <c r="AQ14" s="435" t="s">
        <v>453</v>
      </c>
      <c r="AR14" s="435"/>
      <c r="AS14" s="435"/>
    </row>
    <row r="15" spans="1:45" s="4" customFormat="1" ht="68.25" thickBot="1">
      <c r="A15" s="44" t="s">
        <v>43</v>
      </c>
      <c r="B15" s="44" t="s">
        <v>44</v>
      </c>
      <c r="C15" s="428"/>
      <c r="D15" s="389"/>
      <c r="E15" s="389"/>
      <c r="F15" s="389"/>
      <c r="G15" s="389"/>
      <c r="H15" s="391"/>
      <c r="I15" s="389"/>
      <c r="J15" s="389"/>
      <c r="K15" s="389"/>
      <c r="L15" s="393"/>
      <c r="M15" s="396"/>
      <c r="N15" s="393"/>
      <c r="O15" s="396"/>
      <c r="P15" s="393"/>
      <c r="Q15" s="398"/>
      <c r="R15" s="366"/>
      <c r="S15" s="45" t="s">
        <v>45</v>
      </c>
      <c r="T15" s="45" t="s">
        <v>46</v>
      </c>
      <c r="U15" s="394"/>
      <c r="V15" s="399" t="s">
        <v>47</v>
      </c>
      <c r="W15" s="400"/>
      <c r="X15" s="399" t="s">
        <v>48</v>
      </c>
      <c r="Y15" s="400"/>
      <c r="Z15" s="45" t="s">
        <v>49</v>
      </c>
      <c r="AA15" s="45" t="s">
        <v>50</v>
      </c>
      <c r="AB15" s="45" t="s">
        <v>51</v>
      </c>
      <c r="AC15" s="45" t="s">
        <v>52</v>
      </c>
      <c r="AD15" s="366"/>
      <c r="AE15" s="368"/>
      <c r="AF15" s="370"/>
      <c r="AG15" s="368"/>
      <c r="AH15" s="370"/>
      <c r="AI15" s="372"/>
      <c r="AJ15" s="402"/>
      <c r="AK15" s="404"/>
      <c r="AL15" s="406"/>
      <c r="AM15" s="434"/>
      <c r="AN15" s="434"/>
      <c r="AO15" s="434"/>
      <c r="AP15" s="434"/>
      <c r="AQ15" s="209" t="s">
        <v>454</v>
      </c>
      <c r="AR15" s="209" t="s">
        <v>455</v>
      </c>
      <c r="AS15" s="209" t="s">
        <v>456</v>
      </c>
    </row>
    <row r="16" spans="1:45" ht="77.25" customHeight="1" thickTop="1">
      <c r="A16" s="278" t="s">
        <v>4</v>
      </c>
      <c r="B16" s="269"/>
      <c r="C16" s="340" t="s">
        <v>53</v>
      </c>
      <c r="D16" s="240" t="s">
        <v>54</v>
      </c>
      <c r="E16" s="240" t="s">
        <v>55</v>
      </c>
      <c r="F16" s="46" t="s">
        <v>56</v>
      </c>
      <c r="G16" s="47" t="s">
        <v>57</v>
      </c>
      <c r="H16" s="240" t="s">
        <v>58</v>
      </c>
      <c r="I16" s="336" t="s">
        <v>59</v>
      </c>
      <c r="J16" s="240" t="s">
        <v>60</v>
      </c>
      <c r="K16" s="336" t="s">
        <v>61</v>
      </c>
      <c r="L16" s="240" t="s">
        <v>62</v>
      </c>
      <c r="M16" s="248">
        <f>VLOOKUP(L16,'[2]Datos Validacion'!$C$6:$D$10,2,0)</f>
        <v>0.4</v>
      </c>
      <c r="N16" s="250" t="s">
        <v>63</v>
      </c>
      <c r="O16" s="252">
        <f>VLOOKUP(N16,'[2]Datos Validacion'!$E$6:$F$15,2,0)</f>
        <v>0.8</v>
      </c>
      <c r="P16" s="254" t="s">
        <v>64</v>
      </c>
      <c r="Q16" s="256" t="s">
        <v>65</v>
      </c>
      <c r="R16" s="48" t="s">
        <v>66</v>
      </c>
      <c r="S16" s="49" t="s">
        <v>67</v>
      </c>
      <c r="T16" s="50" t="s">
        <v>55</v>
      </c>
      <c r="U16" s="49" t="s">
        <v>68</v>
      </c>
      <c r="V16" s="49" t="s">
        <v>69</v>
      </c>
      <c r="W16" s="51">
        <f>VLOOKUP(V16,'[2]Datos Validacion'!$K$6:$L$8,2,0)</f>
        <v>0.25</v>
      </c>
      <c r="X16" s="52" t="s">
        <v>70</v>
      </c>
      <c r="Y16" s="51">
        <f>VLOOKUP(X16,'[2]Datos Validacion'!$M$6:$N$7,2,0)</f>
        <v>0.15</v>
      </c>
      <c r="Z16" s="49" t="s">
        <v>71</v>
      </c>
      <c r="AA16" s="53" t="s">
        <v>72</v>
      </c>
      <c r="AB16" s="49" t="s">
        <v>73</v>
      </c>
      <c r="AC16" s="50" t="s">
        <v>74</v>
      </c>
      <c r="AD16" s="54">
        <f t="shared" ref="AD16:AD51" si="0">+W16+Y16</f>
        <v>0.4</v>
      </c>
      <c r="AE16" s="55" t="str">
        <f t="shared" ref="AE16:AE51" si="1">IF(AF16&lt;=20%,"MUY BAJA",IF(AF16&lt;=40%,"BAJA",IF(AF16&lt;=60%,"MEDIA",IF(AF16&lt;=80%,"ALTA","MUY ALTA"))))</f>
        <v>BAJA</v>
      </c>
      <c r="AF16" s="55">
        <f t="shared" ref="AF16:AF50" si="2">IF(OR(V16="prevenir",V16="detectar"),(M16-(M16*AD16)), M16)</f>
        <v>0.24</v>
      </c>
      <c r="AG16" s="258" t="str">
        <f t="shared" ref="AG16:AG50" si="3">IF(AH16&lt;=20%,"LEVE",IF(AH16&lt;=40%,"MENOR",IF(AH16&lt;=60%,"MODERADO",IF(AH16&lt;=80%,"MAYOR","CATASTROFICO"))))</f>
        <v>MAYOR</v>
      </c>
      <c r="AH16" s="258">
        <f t="shared" ref="AH16:AH50" si="4">IF(V16="corregir",(O16-(O16*AD16)), O16)</f>
        <v>0.8</v>
      </c>
      <c r="AI16" s="256" t="s">
        <v>75</v>
      </c>
      <c r="AJ16" s="240" t="s">
        <v>76</v>
      </c>
      <c r="AK16" s="350" t="s">
        <v>77</v>
      </c>
      <c r="AL16" s="244"/>
      <c r="AM16" s="436">
        <v>44803</v>
      </c>
      <c r="AN16" s="439" t="s">
        <v>550</v>
      </c>
      <c r="AO16" s="442" t="s">
        <v>551</v>
      </c>
      <c r="AP16" s="445" t="s">
        <v>552</v>
      </c>
      <c r="AQ16" s="442"/>
      <c r="AR16" s="442" t="s">
        <v>4</v>
      </c>
      <c r="AS16" s="448" t="s">
        <v>553</v>
      </c>
    </row>
    <row r="17" spans="1:45" ht="40.5" customHeight="1">
      <c r="A17" s="283"/>
      <c r="B17" s="270"/>
      <c r="C17" s="360"/>
      <c r="D17" s="277"/>
      <c r="E17" s="277"/>
      <c r="F17" s="56" t="s">
        <v>78</v>
      </c>
      <c r="G17" s="57" t="s">
        <v>79</v>
      </c>
      <c r="H17" s="277"/>
      <c r="I17" s="337"/>
      <c r="J17" s="277"/>
      <c r="K17" s="337"/>
      <c r="L17" s="277"/>
      <c r="M17" s="262"/>
      <c r="N17" s="263"/>
      <c r="O17" s="264"/>
      <c r="P17" s="265"/>
      <c r="Q17" s="266"/>
      <c r="R17" s="363" t="s">
        <v>80</v>
      </c>
      <c r="S17" s="270" t="s">
        <v>67</v>
      </c>
      <c r="T17" s="337" t="s">
        <v>55</v>
      </c>
      <c r="U17" s="270" t="s">
        <v>68</v>
      </c>
      <c r="V17" s="270" t="s">
        <v>69</v>
      </c>
      <c r="W17" s="262">
        <f>VLOOKUP(V17,'[2]Datos Validacion'!$K$6:$L$8,2,0)</f>
        <v>0.25</v>
      </c>
      <c r="X17" s="274" t="s">
        <v>70</v>
      </c>
      <c r="Y17" s="262">
        <f>VLOOKUP(X17,'[2]Datos Validacion'!$M$6:$N$7,2,0)</f>
        <v>0.15</v>
      </c>
      <c r="Z17" s="270" t="s">
        <v>71</v>
      </c>
      <c r="AA17" s="375" t="s">
        <v>81</v>
      </c>
      <c r="AB17" s="270" t="s">
        <v>73</v>
      </c>
      <c r="AC17" s="337" t="s">
        <v>82</v>
      </c>
      <c r="AD17" s="276">
        <f t="shared" si="0"/>
        <v>0.4</v>
      </c>
      <c r="AE17" s="261" t="str">
        <f t="shared" si="1"/>
        <v>MUY BAJA</v>
      </c>
      <c r="AF17" s="373">
        <f>+AF16-(AF16*AD17)</f>
        <v>0.14399999999999999</v>
      </c>
      <c r="AG17" s="261"/>
      <c r="AH17" s="261"/>
      <c r="AI17" s="266"/>
      <c r="AJ17" s="277"/>
      <c r="AK17" s="361"/>
      <c r="AL17" s="260"/>
      <c r="AM17" s="437"/>
      <c r="AN17" s="440"/>
      <c r="AO17" s="443"/>
      <c r="AP17" s="446"/>
      <c r="AQ17" s="443"/>
      <c r="AR17" s="443"/>
      <c r="AS17" s="449"/>
    </row>
    <row r="18" spans="1:45" ht="40.5" customHeight="1" thickBot="1">
      <c r="A18" s="279"/>
      <c r="B18" s="280"/>
      <c r="C18" s="341"/>
      <c r="D18" s="241"/>
      <c r="E18" s="241"/>
      <c r="F18" s="58" t="s">
        <v>56</v>
      </c>
      <c r="G18" s="59" t="s">
        <v>83</v>
      </c>
      <c r="H18" s="241"/>
      <c r="I18" s="338"/>
      <c r="J18" s="241"/>
      <c r="K18" s="338"/>
      <c r="L18" s="241"/>
      <c r="M18" s="249"/>
      <c r="N18" s="251"/>
      <c r="O18" s="253"/>
      <c r="P18" s="255"/>
      <c r="Q18" s="257"/>
      <c r="R18" s="364"/>
      <c r="S18" s="280"/>
      <c r="T18" s="338"/>
      <c r="U18" s="280"/>
      <c r="V18" s="280"/>
      <c r="W18" s="249"/>
      <c r="X18" s="247"/>
      <c r="Y18" s="249"/>
      <c r="Z18" s="280"/>
      <c r="AA18" s="376"/>
      <c r="AB18" s="280"/>
      <c r="AC18" s="338"/>
      <c r="AD18" s="377"/>
      <c r="AE18" s="259"/>
      <c r="AF18" s="374"/>
      <c r="AG18" s="259"/>
      <c r="AH18" s="259"/>
      <c r="AI18" s="257"/>
      <c r="AJ18" s="241"/>
      <c r="AK18" s="362"/>
      <c r="AL18" s="245"/>
      <c r="AM18" s="438"/>
      <c r="AN18" s="441"/>
      <c r="AO18" s="444"/>
      <c r="AP18" s="447"/>
      <c r="AQ18" s="444"/>
      <c r="AR18" s="444"/>
      <c r="AS18" s="450"/>
    </row>
    <row r="19" spans="1:45" ht="136.5" customHeight="1" thickTop="1" thickBot="1">
      <c r="A19" s="278" t="s">
        <v>4</v>
      </c>
      <c r="B19" s="269"/>
      <c r="C19" s="281" t="s">
        <v>84</v>
      </c>
      <c r="D19" s="246" t="s">
        <v>85</v>
      </c>
      <c r="E19" s="246" t="s">
        <v>86</v>
      </c>
      <c r="F19" s="46" t="s">
        <v>56</v>
      </c>
      <c r="G19" s="60" t="s">
        <v>87</v>
      </c>
      <c r="H19" s="240" t="s">
        <v>88</v>
      </c>
      <c r="I19" s="350" t="s">
        <v>89</v>
      </c>
      <c r="J19" s="240" t="s">
        <v>60</v>
      </c>
      <c r="K19" s="240" t="s">
        <v>90</v>
      </c>
      <c r="L19" s="240" t="s">
        <v>91</v>
      </c>
      <c r="M19" s="248">
        <f>VLOOKUP(L19,'[2]Datos Validacion'!$C$6:$D$10,2,0)</f>
        <v>0.6</v>
      </c>
      <c r="N19" s="250" t="s">
        <v>63</v>
      </c>
      <c r="O19" s="252">
        <f>VLOOKUP(N19,'[2]Datos Validacion'!$E$6:$F$15,2,0)</f>
        <v>0.8</v>
      </c>
      <c r="P19" s="254" t="s">
        <v>64</v>
      </c>
      <c r="Q19" s="256" t="s">
        <v>65</v>
      </c>
      <c r="R19" s="61" t="s">
        <v>92</v>
      </c>
      <c r="S19" s="49" t="s">
        <v>67</v>
      </c>
      <c r="T19" s="52" t="s">
        <v>93</v>
      </c>
      <c r="U19" s="49" t="s">
        <v>68</v>
      </c>
      <c r="V19" s="49" t="s">
        <v>69</v>
      </c>
      <c r="W19" s="51">
        <f>VLOOKUP(V19,'[2]Datos Validacion'!$K$6:$L$8,2,0)</f>
        <v>0.25</v>
      </c>
      <c r="X19" s="52" t="s">
        <v>70</v>
      </c>
      <c r="Y19" s="51">
        <f>VLOOKUP(X19,'[2]Datos Validacion'!$M$6:$N$7,2,0)</f>
        <v>0.15</v>
      </c>
      <c r="Z19" s="49" t="s">
        <v>71</v>
      </c>
      <c r="AA19" s="272" t="s">
        <v>94</v>
      </c>
      <c r="AB19" s="49" t="s">
        <v>73</v>
      </c>
      <c r="AC19" s="62" t="s">
        <v>95</v>
      </c>
      <c r="AD19" s="54">
        <f t="shared" si="0"/>
        <v>0.4</v>
      </c>
      <c r="AE19" s="55" t="str">
        <f t="shared" si="1"/>
        <v>BAJA</v>
      </c>
      <c r="AF19" s="55">
        <f t="shared" si="2"/>
        <v>0.36</v>
      </c>
      <c r="AG19" s="258" t="str">
        <f t="shared" si="3"/>
        <v>MAYOR</v>
      </c>
      <c r="AH19" s="258">
        <f t="shared" si="4"/>
        <v>0.8</v>
      </c>
      <c r="AI19" s="256" t="s">
        <v>75</v>
      </c>
      <c r="AJ19" s="240" t="s">
        <v>76</v>
      </c>
      <c r="AK19" s="301" t="s">
        <v>96</v>
      </c>
      <c r="AL19" s="244"/>
      <c r="AM19" s="228">
        <v>44804</v>
      </c>
      <c r="AN19" s="214" t="s">
        <v>525</v>
      </c>
      <c r="AO19" s="214" t="s">
        <v>470</v>
      </c>
      <c r="AP19" s="214" t="s">
        <v>471</v>
      </c>
      <c r="AQ19" s="230"/>
      <c r="AR19" s="230" t="s">
        <v>4</v>
      </c>
      <c r="AS19" s="230"/>
    </row>
    <row r="20" spans="1:45" ht="108.75" customHeight="1" thickTop="1" thickBot="1">
      <c r="A20" s="283"/>
      <c r="B20" s="270"/>
      <c r="C20" s="284"/>
      <c r="D20" s="274"/>
      <c r="E20" s="274"/>
      <c r="F20" s="56" t="s">
        <v>56</v>
      </c>
      <c r="G20" s="63" t="s">
        <v>448</v>
      </c>
      <c r="H20" s="277"/>
      <c r="I20" s="361"/>
      <c r="J20" s="277"/>
      <c r="K20" s="277"/>
      <c r="L20" s="277"/>
      <c r="M20" s="262"/>
      <c r="N20" s="263"/>
      <c r="O20" s="264"/>
      <c r="P20" s="265"/>
      <c r="Q20" s="266"/>
      <c r="R20" s="64" t="s">
        <v>97</v>
      </c>
      <c r="S20" s="65" t="s">
        <v>67</v>
      </c>
      <c r="T20" s="66" t="s">
        <v>98</v>
      </c>
      <c r="U20" s="65" t="s">
        <v>68</v>
      </c>
      <c r="V20" s="65" t="s">
        <v>69</v>
      </c>
      <c r="W20" s="67">
        <f>VLOOKUP(V20,'[2]Datos Validacion'!$K$6:$L$8,2,0)</f>
        <v>0.25</v>
      </c>
      <c r="X20" s="66" t="s">
        <v>70</v>
      </c>
      <c r="Y20" s="67">
        <f>VLOOKUP(X20,'[2]Datos Validacion'!$M$6:$N$7,2,0)</f>
        <v>0.15</v>
      </c>
      <c r="Z20" s="65" t="s">
        <v>71</v>
      </c>
      <c r="AA20" s="273"/>
      <c r="AB20" s="65" t="s">
        <v>73</v>
      </c>
      <c r="AC20" s="68" t="s">
        <v>95</v>
      </c>
      <c r="AD20" s="69">
        <f t="shared" si="0"/>
        <v>0.4</v>
      </c>
      <c r="AE20" s="70" t="str">
        <f t="shared" si="1"/>
        <v>BAJA</v>
      </c>
      <c r="AF20" s="70">
        <f>+AF19-(AF19*AD20)</f>
        <v>0.216</v>
      </c>
      <c r="AG20" s="261"/>
      <c r="AH20" s="261"/>
      <c r="AI20" s="266"/>
      <c r="AJ20" s="277"/>
      <c r="AK20" s="332"/>
      <c r="AL20" s="260"/>
      <c r="AM20" s="228"/>
      <c r="AN20" s="214" t="s">
        <v>472</v>
      </c>
      <c r="AO20" s="214" t="s">
        <v>470</v>
      </c>
      <c r="AP20" s="214" t="s">
        <v>471</v>
      </c>
      <c r="AQ20" s="230"/>
      <c r="AR20" s="230"/>
      <c r="AS20" s="230"/>
    </row>
    <row r="21" spans="1:45" ht="169.5" customHeight="1" thickTop="1" thickBot="1">
      <c r="A21" s="279"/>
      <c r="B21" s="280"/>
      <c r="C21" s="282"/>
      <c r="D21" s="247"/>
      <c r="E21" s="247"/>
      <c r="F21" s="58" t="s">
        <v>56</v>
      </c>
      <c r="G21" s="71" t="s">
        <v>99</v>
      </c>
      <c r="H21" s="241"/>
      <c r="I21" s="362"/>
      <c r="J21" s="241"/>
      <c r="K21" s="241"/>
      <c r="L21" s="241"/>
      <c r="M21" s="249"/>
      <c r="N21" s="251"/>
      <c r="O21" s="253"/>
      <c r="P21" s="255"/>
      <c r="Q21" s="257"/>
      <c r="R21" s="72" t="s">
        <v>100</v>
      </c>
      <c r="S21" s="73" t="s">
        <v>67</v>
      </c>
      <c r="T21" s="74" t="s">
        <v>98</v>
      </c>
      <c r="U21" s="73" t="s">
        <v>68</v>
      </c>
      <c r="V21" s="73" t="s">
        <v>69</v>
      </c>
      <c r="W21" s="75">
        <f>VLOOKUP(V21,'[2]Datos Validacion'!$K$6:$L$8,2,0)</f>
        <v>0.25</v>
      </c>
      <c r="X21" s="74" t="s">
        <v>70</v>
      </c>
      <c r="Y21" s="75">
        <f>VLOOKUP(X21,'[2]Datos Validacion'!$M$6:$N$7,2,0)</f>
        <v>0.15</v>
      </c>
      <c r="Z21" s="73" t="s">
        <v>71</v>
      </c>
      <c r="AA21" s="76" t="s">
        <v>101</v>
      </c>
      <c r="AB21" s="73" t="s">
        <v>73</v>
      </c>
      <c r="AC21" s="77" t="s">
        <v>102</v>
      </c>
      <c r="AD21" s="78">
        <f t="shared" si="0"/>
        <v>0.4</v>
      </c>
      <c r="AE21" s="79" t="str">
        <f t="shared" si="1"/>
        <v>MUY BAJA</v>
      </c>
      <c r="AF21" s="80">
        <f>+AF20-(AF20*AD21)</f>
        <v>0.12959999999999999</v>
      </c>
      <c r="AG21" s="259"/>
      <c r="AH21" s="259"/>
      <c r="AI21" s="257"/>
      <c r="AJ21" s="241"/>
      <c r="AK21" s="302"/>
      <c r="AL21" s="245"/>
      <c r="AM21" s="228"/>
      <c r="AN21" s="212" t="s">
        <v>473</v>
      </c>
      <c r="AO21" s="214" t="s">
        <v>470</v>
      </c>
      <c r="AP21" s="214" t="s">
        <v>474</v>
      </c>
      <c r="AQ21" s="230"/>
      <c r="AR21" s="230"/>
      <c r="AS21" s="230"/>
    </row>
    <row r="22" spans="1:45" ht="52.5" customHeight="1" thickTop="1" thickBot="1">
      <c r="A22" s="278" t="s">
        <v>4</v>
      </c>
      <c r="B22" s="269"/>
      <c r="C22" s="281" t="s">
        <v>84</v>
      </c>
      <c r="D22" s="240" t="s">
        <v>103</v>
      </c>
      <c r="E22" s="240" t="s">
        <v>465</v>
      </c>
      <c r="F22" s="46" t="s">
        <v>56</v>
      </c>
      <c r="G22" s="81" t="s">
        <v>104</v>
      </c>
      <c r="H22" s="240" t="s">
        <v>105</v>
      </c>
      <c r="I22" s="240" t="s">
        <v>106</v>
      </c>
      <c r="J22" s="240" t="s">
        <v>107</v>
      </c>
      <c r="K22" s="240" t="s">
        <v>108</v>
      </c>
      <c r="L22" s="240" t="s">
        <v>109</v>
      </c>
      <c r="M22" s="248">
        <f>VLOOKUP(L22,'[2]Datos Validacion'!$C$6:$D$10,2,0)</f>
        <v>0.8</v>
      </c>
      <c r="N22" s="250" t="s">
        <v>110</v>
      </c>
      <c r="O22" s="252">
        <f>VLOOKUP(N22,'[2]Datos Validacion'!$E$6:$F$15,2,0)</f>
        <v>0.6</v>
      </c>
      <c r="P22" s="254" t="s">
        <v>111</v>
      </c>
      <c r="Q22" s="256" t="s">
        <v>75</v>
      </c>
      <c r="R22" s="53" t="s">
        <v>112</v>
      </c>
      <c r="S22" s="49" t="s">
        <v>67</v>
      </c>
      <c r="T22" s="52" t="s">
        <v>113</v>
      </c>
      <c r="U22" s="49" t="s">
        <v>68</v>
      </c>
      <c r="V22" s="49" t="s">
        <v>69</v>
      </c>
      <c r="W22" s="51">
        <f>VLOOKUP(V22,'[2]Datos Validacion'!$K$6:$L$8,2,0)</f>
        <v>0.25</v>
      </c>
      <c r="X22" s="52" t="s">
        <v>70</v>
      </c>
      <c r="Y22" s="51">
        <f>VLOOKUP(X22,'[2]Datos Validacion'!$M$6:$N$7,2,0)</f>
        <v>0.15</v>
      </c>
      <c r="Z22" s="49" t="s">
        <v>71</v>
      </c>
      <c r="AA22" s="82" t="s">
        <v>114</v>
      </c>
      <c r="AB22" s="49" t="s">
        <v>73</v>
      </c>
      <c r="AC22" s="52" t="s">
        <v>115</v>
      </c>
      <c r="AD22" s="54">
        <f t="shared" si="0"/>
        <v>0.4</v>
      </c>
      <c r="AE22" s="55" t="str">
        <f t="shared" si="1"/>
        <v>MEDIA</v>
      </c>
      <c r="AF22" s="55">
        <f t="shared" si="2"/>
        <v>0.48</v>
      </c>
      <c r="AG22" s="258" t="str">
        <f t="shared" si="3"/>
        <v>MODERADO</v>
      </c>
      <c r="AH22" s="258">
        <f t="shared" si="4"/>
        <v>0.6</v>
      </c>
      <c r="AI22" s="256" t="s">
        <v>116</v>
      </c>
      <c r="AJ22" s="240" t="s">
        <v>117</v>
      </c>
      <c r="AK22" s="242"/>
      <c r="AL22" s="244"/>
      <c r="AM22" s="228">
        <v>44804</v>
      </c>
      <c r="AN22" s="451" t="s">
        <v>461</v>
      </c>
      <c r="AO22" s="230" t="s">
        <v>462</v>
      </c>
      <c r="AP22" s="452" t="s">
        <v>463</v>
      </c>
      <c r="AQ22" s="230"/>
      <c r="AR22" s="230" t="s">
        <v>4</v>
      </c>
      <c r="AS22" s="453" t="s">
        <v>464</v>
      </c>
    </row>
    <row r="23" spans="1:45" ht="51.75" customHeight="1" thickTop="1" thickBot="1">
      <c r="A23" s="283"/>
      <c r="B23" s="270"/>
      <c r="C23" s="284"/>
      <c r="D23" s="277"/>
      <c r="E23" s="277"/>
      <c r="F23" s="56" t="s">
        <v>56</v>
      </c>
      <c r="G23" s="83" t="s">
        <v>118</v>
      </c>
      <c r="H23" s="277"/>
      <c r="I23" s="277"/>
      <c r="J23" s="277"/>
      <c r="K23" s="277"/>
      <c r="L23" s="277"/>
      <c r="M23" s="262"/>
      <c r="N23" s="263"/>
      <c r="O23" s="264"/>
      <c r="P23" s="265"/>
      <c r="Q23" s="266"/>
      <c r="R23" s="84" t="s">
        <v>119</v>
      </c>
      <c r="S23" s="65" t="s">
        <v>67</v>
      </c>
      <c r="T23" s="66" t="s">
        <v>113</v>
      </c>
      <c r="U23" s="65" t="s">
        <v>68</v>
      </c>
      <c r="V23" s="65" t="s">
        <v>120</v>
      </c>
      <c r="W23" s="67">
        <f>VLOOKUP(V23,'[2]Datos Validacion'!$K$6:$L$8,2,0)</f>
        <v>0.15</v>
      </c>
      <c r="X23" s="66" t="s">
        <v>70</v>
      </c>
      <c r="Y23" s="67">
        <f>VLOOKUP(X23,'[2]Datos Validacion'!$M$6:$N$7,2,0)</f>
        <v>0.15</v>
      </c>
      <c r="Z23" s="65" t="s">
        <v>71</v>
      </c>
      <c r="AA23" s="85" t="s">
        <v>114</v>
      </c>
      <c r="AB23" s="65" t="s">
        <v>73</v>
      </c>
      <c r="AC23" s="66" t="s">
        <v>121</v>
      </c>
      <c r="AD23" s="69">
        <f t="shared" si="0"/>
        <v>0.3</v>
      </c>
      <c r="AE23" s="70" t="str">
        <f t="shared" si="1"/>
        <v>BAJA</v>
      </c>
      <c r="AF23" s="70">
        <f>+AF22-(AF22*AD23)</f>
        <v>0.33599999999999997</v>
      </c>
      <c r="AG23" s="261"/>
      <c r="AH23" s="261"/>
      <c r="AI23" s="266"/>
      <c r="AJ23" s="277"/>
      <c r="AK23" s="271"/>
      <c r="AL23" s="260"/>
      <c r="AM23" s="228"/>
      <c r="AN23" s="451"/>
      <c r="AO23" s="230"/>
      <c r="AP23" s="452"/>
      <c r="AQ23" s="230"/>
      <c r="AR23" s="230"/>
      <c r="AS23" s="453"/>
    </row>
    <row r="24" spans="1:45" ht="54.75" customHeight="1" thickTop="1" thickBot="1">
      <c r="A24" s="279"/>
      <c r="B24" s="280"/>
      <c r="C24" s="282"/>
      <c r="D24" s="241"/>
      <c r="E24" s="241"/>
      <c r="F24" s="58" t="s">
        <v>122</v>
      </c>
      <c r="G24" s="71" t="s">
        <v>123</v>
      </c>
      <c r="H24" s="241"/>
      <c r="I24" s="241"/>
      <c r="J24" s="241"/>
      <c r="K24" s="241"/>
      <c r="L24" s="241"/>
      <c r="M24" s="249"/>
      <c r="N24" s="251"/>
      <c r="O24" s="253"/>
      <c r="P24" s="255"/>
      <c r="Q24" s="257"/>
      <c r="R24" s="86" t="s">
        <v>124</v>
      </c>
      <c r="S24" s="73" t="s">
        <v>67</v>
      </c>
      <c r="T24" s="74" t="s">
        <v>113</v>
      </c>
      <c r="U24" s="73" t="s">
        <v>68</v>
      </c>
      <c r="V24" s="73" t="s">
        <v>120</v>
      </c>
      <c r="W24" s="75">
        <f>VLOOKUP(V24,'[2]Datos Validacion'!$K$6:$L$8,2,0)</f>
        <v>0.15</v>
      </c>
      <c r="X24" s="74" t="s">
        <v>70</v>
      </c>
      <c r="Y24" s="75">
        <f>VLOOKUP(X24,'[2]Datos Validacion'!$M$6:$N$7,2,0)</f>
        <v>0.15</v>
      </c>
      <c r="Z24" s="73" t="s">
        <v>71</v>
      </c>
      <c r="AA24" s="76" t="s">
        <v>114</v>
      </c>
      <c r="AB24" s="73" t="s">
        <v>73</v>
      </c>
      <c r="AC24" s="74" t="s">
        <v>125</v>
      </c>
      <c r="AD24" s="78">
        <f t="shared" si="0"/>
        <v>0.3</v>
      </c>
      <c r="AE24" s="79" t="str">
        <f t="shared" si="1"/>
        <v>BAJA</v>
      </c>
      <c r="AF24" s="80">
        <f>+AF23-(AF23*AD24)</f>
        <v>0.23519999999999996</v>
      </c>
      <c r="AG24" s="259"/>
      <c r="AH24" s="259"/>
      <c r="AI24" s="257"/>
      <c r="AJ24" s="241"/>
      <c r="AK24" s="243"/>
      <c r="AL24" s="245"/>
      <c r="AM24" s="228"/>
      <c r="AN24" s="451"/>
      <c r="AO24" s="230"/>
      <c r="AP24" s="452"/>
      <c r="AQ24" s="230"/>
      <c r="AR24" s="230"/>
      <c r="AS24" s="453"/>
    </row>
    <row r="25" spans="1:45" ht="26.25" customHeight="1" thickTop="1" thickBot="1">
      <c r="A25" s="278" t="s">
        <v>4</v>
      </c>
      <c r="B25" s="269"/>
      <c r="C25" s="281" t="s">
        <v>126</v>
      </c>
      <c r="D25" s="240" t="s">
        <v>127</v>
      </c>
      <c r="E25" s="240" t="s">
        <v>128</v>
      </c>
      <c r="F25" s="240" t="s">
        <v>56</v>
      </c>
      <c r="G25" s="354" t="s">
        <v>129</v>
      </c>
      <c r="H25" s="240" t="s">
        <v>130</v>
      </c>
      <c r="I25" s="240" t="s">
        <v>131</v>
      </c>
      <c r="J25" s="240" t="s">
        <v>60</v>
      </c>
      <c r="K25" s="240" t="s">
        <v>132</v>
      </c>
      <c r="L25" s="240" t="s">
        <v>62</v>
      </c>
      <c r="M25" s="248">
        <f>VLOOKUP(L25,'[2]Datos Validacion'!$C$6:$D$10,2,0)</f>
        <v>0.4</v>
      </c>
      <c r="N25" s="250" t="s">
        <v>63</v>
      </c>
      <c r="O25" s="252">
        <f>VLOOKUP(N25,'[2]Datos Validacion'!$E$6:$F$15,2,0)</f>
        <v>0.8</v>
      </c>
      <c r="P25" s="254" t="s">
        <v>64</v>
      </c>
      <c r="Q25" s="256" t="s">
        <v>75</v>
      </c>
      <c r="R25" s="87" t="s">
        <v>133</v>
      </c>
      <c r="S25" s="49" t="s">
        <v>67</v>
      </c>
      <c r="T25" s="52" t="s">
        <v>134</v>
      </c>
      <c r="U25" s="49" t="s">
        <v>68</v>
      </c>
      <c r="V25" s="49" t="s">
        <v>69</v>
      </c>
      <c r="W25" s="51">
        <f>VLOOKUP(V25,'[2]Datos Validacion'!$K$6:$L$8,2,0)</f>
        <v>0.25</v>
      </c>
      <c r="X25" s="52" t="s">
        <v>70</v>
      </c>
      <c r="Y25" s="51">
        <f>VLOOKUP(X25,'[2]Datos Validacion'!$M$6:$N$7,2,0)</f>
        <v>0.15</v>
      </c>
      <c r="Z25" s="49" t="s">
        <v>71</v>
      </c>
      <c r="AA25" s="82" t="s">
        <v>135</v>
      </c>
      <c r="AB25" s="49" t="s">
        <v>73</v>
      </c>
      <c r="AC25" s="60" t="s">
        <v>136</v>
      </c>
      <c r="AD25" s="54">
        <f t="shared" si="0"/>
        <v>0.4</v>
      </c>
      <c r="AE25" s="55" t="str">
        <f t="shared" si="1"/>
        <v>BAJA</v>
      </c>
      <c r="AF25" s="55">
        <f t="shared" si="2"/>
        <v>0.24</v>
      </c>
      <c r="AG25" s="258" t="str">
        <f t="shared" si="3"/>
        <v>MAYOR</v>
      </c>
      <c r="AH25" s="258">
        <f t="shared" si="4"/>
        <v>0.8</v>
      </c>
      <c r="AI25" s="256" t="s">
        <v>75</v>
      </c>
      <c r="AJ25" s="240" t="s">
        <v>76</v>
      </c>
      <c r="AK25" s="350" t="s">
        <v>137</v>
      </c>
      <c r="AL25" s="244"/>
      <c r="AM25" s="228">
        <v>44803</v>
      </c>
      <c r="AN25" s="228" t="s">
        <v>475</v>
      </c>
      <c r="AO25" s="228" t="s">
        <v>476</v>
      </c>
      <c r="AP25" s="228" t="s">
        <v>477</v>
      </c>
      <c r="AQ25" s="228"/>
      <c r="AR25" s="228" t="s">
        <v>4</v>
      </c>
      <c r="AS25" s="228" t="s">
        <v>478</v>
      </c>
    </row>
    <row r="26" spans="1:45" ht="39.75" thickTop="1" thickBot="1">
      <c r="A26" s="283"/>
      <c r="B26" s="270"/>
      <c r="C26" s="284"/>
      <c r="D26" s="277"/>
      <c r="E26" s="277"/>
      <c r="F26" s="277"/>
      <c r="G26" s="348"/>
      <c r="H26" s="277"/>
      <c r="I26" s="277"/>
      <c r="J26" s="277"/>
      <c r="K26" s="277"/>
      <c r="L26" s="277"/>
      <c r="M26" s="262"/>
      <c r="N26" s="263"/>
      <c r="O26" s="264"/>
      <c r="P26" s="265"/>
      <c r="Q26" s="266"/>
      <c r="R26" s="88" t="s">
        <v>138</v>
      </c>
      <c r="S26" s="65" t="s">
        <v>67</v>
      </c>
      <c r="T26" s="66" t="s">
        <v>139</v>
      </c>
      <c r="U26" s="65" t="s">
        <v>68</v>
      </c>
      <c r="V26" s="65" t="s">
        <v>69</v>
      </c>
      <c r="W26" s="67">
        <f>VLOOKUP(V26,'[2]Datos Validacion'!$K$6:$L$8,2,0)</f>
        <v>0.25</v>
      </c>
      <c r="X26" s="66" t="s">
        <v>70</v>
      </c>
      <c r="Y26" s="67">
        <f>VLOOKUP(X26,'[2]Datos Validacion'!$M$6:$N$7,2,0)</f>
        <v>0.15</v>
      </c>
      <c r="Z26" s="65" t="s">
        <v>71</v>
      </c>
      <c r="AA26" s="85" t="s">
        <v>135</v>
      </c>
      <c r="AB26" s="65" t="s">
        <v>73</v>
      </c>
      <c r="AC26" s="89" t="s">
        <v>140</v>
      </c>
      <c r="AD26" s="69">
        <f t="shared" si="0"/>
        <v>0.4</v>
      </c>
      <c r="AE26" s="70" t="str">
        <f t="shared" si="1"/>
        <v>MUY BAJA</v>
      </c>
      <c r="AF26" s="70">
        <f>+AF25-(AF25*AD26)</f>
        <v>0.14399999999999999</v>
      </c>
      <c r="AG26" s="261"/>
      <c r="AH26" s="261"/>
      <c r="AI26" s="266"/>
      <c r="AJ26" s="277"/>
      <c r="AK26" s="351"/>
      <c r="AL26" s="260"/>
      <c r="AM26" s="228"/>
      <c r="AN26" s="228"/>
      <c r="AO26" s="228"/>
      <c r="AP26" s="228"/>
      <c r="AQ26" s="228"/>
      <c r="AR26" s="228"/>
      <c r="AS26" s="228"/>
    </row>
    <row r="27" spans="1:45" ht="27" thickTop="1" thickBot="1">
      <c r="A27" s="283"/>
      <c r="B27" s="270"/>
      <c r="C27" s="284"/>
      <c r="D27" s="277"/>
      <c r="E27" s="277"/>
      <c r="F27" s="277"/>
      <c r="G27" s="348"/>
      <c r="H27" s="277"/>
      <c r="I27" s="277"/>
      <c r="J27" s="277"/>
      <c r="K27" s="277"/>
      <c r="L27" s="277"/>
      <c r="M27" s="262"/>
      <c r="N27" s="263"/>
      <c r="O27" s="264"/>
      <c r="P27" s="265"/>
      <c r="Q27" s="266"/>
      <c r="R27" s="88" t="s">
        <v>141</v>
      </c>
      <c r="S27" s="65" t="s">
        <v>67</v>
      </c>
      <c r="T27" s="66" t="s">
        <v>142</v>
      </c>
      <c r="U27" s="65" t="s">
        <v>68</v>
      </c>
      <c r="V27" s="65" t="s">
        <v>69</v>
      </c>
      <c r="W27" s="67">
        <f>VLOOKUP(V27,'[2]Datos Validacion'!$K$6:$L$8,2,0)</f>
        <v>0.25</v>
      </c>
      <c r="X27" s="66" t="s">
        <v>70</v>
      </c>
      <c r="Y27" s="67">
        <f>VLOOKUP(X27,'[2]Datos Validacion'!$M$6:$N$7,2,0)</f>
        <v>0.15</v>
      </c>
      <c r="Z27" s="65" t="s">
        <v>71</v>
      </c>
      <c r="AA27" s="85" t="s">
        <v>143</v>
      </c>
      <c r="AB27" s="65" t="s">
        <v>73</v>
      </c>
      <c r="AC27" s="63" t="s">
        <v>144</v>
      </c>
      <c r="AD27" s="69">
        <f t="shared" si="0"/>
        <v>0.4</v>
      </c>
      <c r="AE27" s="70" t="str">
        <f t="shared" si="1"/>
        <v>MUY BAJA</v>
      </c>
      <c r="AF27" s="70">
        <f t="shared" ref="AF27:AF30" si="5">+AF26-(AF26*AD27)</f>
        <v>8.6399999999999991E-2</v>
      </c>
      <c r="AG27" s="261"/>
      <c r="AH27" s="261"/>
      <c r="AI27" s="266"/>
      <c r="AJ27" s="277"/>
      <c r="AK27" s="351"/>
      <c r="AL27" s="260"/>
      <c r="AM27" s="228"/>
      <c r="AN27" s="228"/>
      <c r="AO27" s="228"/>
      <c r="AP27" s="228"/>
      <c r="AQ27" s="228"/>
      <c r="AR27" s="228"/>
      <c r="AS27" s="228"/>
    </row>
    <row r="28" spans="1:45" ht="27" thickTop="1" thickBot="1">
      <c r="A28" s="283"/>
      <c r="B28" s="270"/>
      <c r="C28" s="284"/>
      <c r="D28" s="277"/>
      <c r="E28" s="277"/>
      <c r="F28" s="277" t="s">
        <v>56</v>
      </c>
      <c r="G28" s="348" t="s">
        <v>145</v>
      </c>
      <c r="H28" s="277"/>
      <c r="I28" s="277"/>
      <c r="J28" s="277"/>
      <c r="K28" s="277"/>
      <c r="L28" s="277"/>
      <c r="M28" s="262"/>
      <c r="N28" s="263"/>
      <c r="O28" s="264"/>
      <c r="P28" s="265"/>
      <c r="Q28" s="266"/>
      <c r="R28" s="88" t="s">
        <v>146</v>
      </c>
      <c r="S28" s="65" t="s">
        <v>67</v>
      </c>
      <c r="T28" s="66" t="s">
        <v>147</v>
      </c>
      <c r="U28" s="65" t="s">
        <v>68</v>
      </c>
      <c r="V28" s="65" t="s">
        <v>69</v>
      </c>
      <c r="W28" s="67">
        <f>VLOOKUP(V28,'[2]Datos Validacion'!$K$6:$L$8,2,0)</f>
        <v>0.25</v>
      </c>
      <c r="X28" s="66" t="s">
        <v>70</v>
      </c>
      <c r="Y28" s="67">
        <f>VLOOKUP(X28,'[2]Datos Validacion'!$M$6:$N$7,2,0)</f>
        <v>0.15</v>
      </c>
      <c r="Z28" s="65" t="s">
        <v>71</v>
      </c>
      <c r="AA28" s="85" t="s">
        <v>135</v>
      </c>
      <c r="AB28" s="65" t="s">
        <v>73</v>
      </c>
      <c r="AC28" s="89" t="s">
        <v>148</v>
      </c>
      <c r="AD28" s="69">
        <f t="shared" si="0"/>
        <v>0.4</v>
      </c>
      <c r="AE28" s="70" t="str">
        <f t="shared" si="1"/>
        <v>MUY BAJA</v>
      </c>
      <c r="AF28" s="70">
        <f t="shared" si="5"/>
        <v>5.183999999999999E-2</v>
      </c>
      <c r="AG28" s="261"/>
      <c r="AH28" s="261"/>
      <c r="AI28" s="266"/>
      <c r="AJ28" s="277"/>
      <c r="AK28" s="351"/>
      <c r="AL28" s="260"/>
      <c r="AM28" s="228"/>
      <c r="AN28" s="228"/>
      <c r="AO28" s="228"/>
      <c r="AP28" s="228"/>
      <c r="AQ28" s="228"/>
      <c r="AR28" s="228"/>
      <c r="AS28" s="228"/>
    </row>
    <row r="29" spans="1:45" ht="27" thickTop="1" thickBot="1">
      <c r="A29" s="283"/>
      <c r="B29" s="270"/>
      <c r="C29" s="284"/>
      <c r="D29" s="277"/>
      <c r="E29" s="277"/>
      <c r="F29" s="277"/>
      <c r="G29" s="348"/>
      <c r="H29" s="277"/>
      <c r="I29" s="277"/>
      <c r="J29" s="277"/>
      <c r="K29" s="277"/>
      <c r="L29" s="277"/>
      <c r="M29" s="262"/>
      <c r="N29" s="263"/>
      <c r="O29" s="264"/>
      <c r="P29" s="265"/>
      <c r="Q29" s="266"/>
      <c r="R29" s="88" t="s">
        <v>149</v>
      </c>
      <c r="S29" s="65" t="s">
        <v>67</v>
      </c>
      <c r="T29" s="66" t="s">
        <v>142</v>
      </c>
      <c r="U29" s="65" t="s">
        <v>68</v>
      </c>
      <c r="V29" s="65" t="s">
        <v>69</v>
      </c>
      <c r="W29" s="67">
        <f>VLOOKUP(V29,'[2]Datos Validacion'!$K$6:$L$8,2,0)</f>
        <v>0.25</v>
      </c>
      <c r="X29" s="66" t="s">
        <v>70</v>
      </c>
      <c r="Y29" s="67">
        <f>VLOOKUP(X29,'[2]Datos Validacion'!$M$6:$N$7,2,0)</f>
        <v>0.15</v>
      </c>
      <c r="Z29" s="65" t="s">
        <v>71</v>
      </c>
      <c r="AA29" s="85" t="s">
        <v>135</v>
      </c>
      <c r="AB29" s="65" t="s">
        <v>73</v>
      </c>
      <c r="AC29" s="89" t="s">
        <v>150</v>
      </c>
      <c r="AD29" s="69">
        <f t="shared" si="0"/>
        <v>0.4</v>
      </c>
      <c r="AE29" s="70" t="str">
        <f t="shared" si="1"/>
        <v>MUY BAJA</v>
      </c>
      <c r="AF29" s="70">
        <f t="shared" si="5"/>
        <v>3.1103999999999993E-2</v>
      </c>
      <c r="AG29" s="261"/>
      <c r="AH29" s="261"/>
      <c r="AI29" s="266"/>
      <c r="AJ29" s="277"/>
      <c r="AK29" s="351"/>
      <c r="AL29" s="260"/>
      <c r="AM29" s="228"/>
      <c r="AN29" s="228"/>
      <c r="AO29" s="228"/>
      <c r="AP29" s="228"/>
      <c r="AQ29" s="228"/>
      <c r="AR29" s="228"/>
      <c r="AS29" s="228"/>
    </row>
    <row r="30" spans="1:45" ht="27" thickTop="1" thickBot="1">
      <c r="A30" s="279"/>
      <c r="B30" s="280"/>
      <c r="C30" s="282"/>
      <c r="D30" s="241"/>
      <c r="E30" s="241"/>
      <c r="F30" s="241"/>
      <c r="G30" s="349"/>
      <c r="H30" s="241"/>
      <c r="I30" s="241"/>
      <c r="J30" s="241"/>
      <c r="K30" s="241"/>
      <c r="L30" s="241"/>
      <c r="M30" s="249"/>
      <c r="N30" s="251"/>
      <c r="O30" s="253"/>
      <c r="P30" s="255"/>
      <c r="Q30" s="257"/>
      <c r="R30" s="90" t="s">
        <v>151</v>
      </c>
      <c r="S30" s="73" t="s">
        <v>67</v>
      </c>
      <c r="T30" s="74" t="s">
        <v>142</v>
      </c>
      <c r="U30" s="73" t="s">
        <v>68</v>
      </c>
      <c r="V30" s="73" t="s">
        <v>69</v>
      </c>
      <c r="W30" s="75">
        <f>VLOOKUP(V30,'[2]Datos Validacion'!$K$6:$L$8,2,0)</f>
        <v>0.25</v>
      </c>
      <c r="X30" s="74" t="s">
        <v>70</v>
      </c>
      <c r="Y30" s="75">
        <f>VLOOKUP(X30,'[2]Datos Validacion'!$M$6:$N$7,2,0)</f>
        <v>0.15</v>
      </c>
      <c r="Z30" s="73" t="s">
        <v>71</v>
      </c>
      <c r="AA30" s="76" t="s">
        <v>135</v>
      </c>
      <c r="AB30" s="73" t="s">
        <v>73</v>
      </c>
      <c r="AC30" s="91" t="s">
        <v>150</v>
      </c>
      <c r="AD30" s="78">
        <f t="shared" si="0"/>
        <v>0.4</v>
      </c>
      <c r="AE30" s="79" t="str">
        <f t="shared" si="1"/>
        <v>MUY BAJA</v>
      </c>
      <c r="AF30" s="80">
        <f t="shared" si="5"/>
        <v>1.8662399999999996E-2</v>
      </c>
      <c r="AG30" s="259"/>
      <c r="AH30" s="259"/>
      <c r="AI30" s="257"/>
      <c r="AJ30" s="241"/>
      <c r="AK30" s="352"/>
      <c r="AL30" s="245"/>
      <c r="AM30" s="228"/>
      <c r="AN30" s="228"/>
      <c r="AO30" s="228"/>
      <c r="AP30" s="228"/>
      <c r="AQ30" s="228"/>
      <c r="AR30" s="228"/>
      <c r="AS30" s="228"/>
    </row>
    <row r="31" spans="1:45" ht="52.5" thickTop="1" thickBot="1">
      <c r="A31" s="278" t="s">
        <v>4</v>
      </c>
      <c r="B31" s="269"/>
      <c r="C31" s="281" t="s">
        <v>126</v>
      </c>
      <c r="D31" s="240" t="s">
        <v>127</v>
      </c>
      <c r="E31" s="240" t="s">
        <v>128</v>
      </c>
      <c r="F31" s="240" t="s">
        <v>56</v>
      </c>
      <c r="G31" s="246" t="s">
        <v>152</v>
      </c>
      <c r="H31" s="240" t="s">
        <v>153</v>
      </c>
      <c r="I31" s="240" t="s">
        <v>154</v>
      </c>
      <c r="J31" s="240" t="s">
        <v>60</v>
      </c>
      <c r="K31" s="240" t="s">
        <v>155</v>
      </c>
      <c r="L31" s="240" t="s">
        <v>156</v>
      </c>
      <c r="M31" s="248">
        <f>VLOOKUP(L31,'[2]Datos Validacion'!$C$6:$D$10,2,0)</f>
        <v>0.2</v>
      </c>
      <c r="N31" s="250" t="s">
        <v>63</v>
      </c>
      <c r="O31" s="252">
        <f>VLOOKUP(N31,'[2]Datos Validacion'!$E$6:$F$15,2,0)</f>
        <v>0.8</v>
      </c>
      <c r="P31" s="254" t="s">
        <v>64</v>
      </c>
      <c r="Q31" s="256" t="s">
        <v>75</v>
      </c>
      <c r="R31" s="87" t="s">
        <v>157</v>
      </c>
      <c r="S31" s="49" t="s">
        <v>67</v>
      </c>
      <c r="T31" s="49" t="s">
        <v>158</v>
      </c>
      <c r="U31" s="49" t="s">
        <v>68</v>
      </c>
      <c r="V31" s="49" t="s">
        <v>69</v>
      </c>
      <c r="W31" s="51">
        <f>VLOOKUP(V31,'[2]Datos Validacion'!$K$6:$L$8,2,0)</f>
        <v>0.25</v>
      </c>
      <c r="X31" s="52" t="s">
        <v>70</v>
      </c>
      <c r="Y31" s="51">
        <f>VLOOKUP(X31,'[2]Datos Validacion'!$M$6:$N$7,2,0)</f>
        <v>0.15</v>
      </c>
      <c r="Z31" s="49" t="s">
        <v>71</v>
      </c>
      <c r="AA31" s="82" t="s">
        <v>159</v>
      </c>
      <c r="AB31" s="49" t="s">
        <v>73</v>
      </c>
      <c r="AC31" s="60" t="s">
        <v>160</v>
      </c>
      <c r="AD31" s="54">
        <f t="shared" si="0"/>
        <v>0.4</v>
      </c>
      <c r="AE31" s="55" t="str">
        <f t="shared" si="1"/>
        <v>MUY BAJA</v>
      </c>
      <c r="AF31" s="55">
        <f t="shared" si="2"/>
        <v>0.12</v>
      </c>
      <c r="AG31" s="258" t="str">
        <f t="shared" si="3"/>
        <v>MAYOR</v>
      </c>
      <c r="AH31" s="258">
        <f t="shared" si="4"/>
        <v>0.8</v>
      </c>
      <c r="AI31" s="256" t="s">
        <v>75</v>
      </c>
      <c r="AJ31" s="240" t="s">
        <v>76</v>
      </c>
      <c r="AK31" s="291" t="s">
        <v>161</v>
      </c>
      <c r="AL31" s="244"/>
      <c r="AM31" s="228">
        <v>44803</v>
      </c>
      <c r="AN31" s="228" t="s">
        <v>479</v>
      </c>
      <c r="AO31" s="228" t="s">
        <v>480</v>
      </c>
      <c r="AP31" s="228" t="s">
        <v>481</v>
      </c>
      <c r="AQ31" s="228"/>
      <c r="AR31" s="228" t="s">
        <v>4</v>
      </c>
      <c r="AS31" s="228" t="s">
        <v>482</v>
      </c>
    </row>
    <row r="32" spans="1:45" ht="37.5" customHeight="1" thickTop="1" thickBot="1">
      <c r="A32" s="283"/>
      <c r="B32" s="270"/>
      <c r="C32" s="284"/>
      <c r="D32" s="277"/>
      <c r="E32" s="277"/>
      <c r="F32" s="277"/>
      <c r="G32" s="274"/>
      <c r="H32" s="277"/>
      <c r="I32" s="277"/>
      <c r="J32" s="277"/>
      <c r="K32" s="277"/>
      <c r="L32" s="277"/>
      <c r="M32" s="262"/>
      <c r="N32" s="263"/>
      <c r="O32" s="264"/>
      <c r="P32" s="265"/>
      <c r="Q32" s="266"/>
      <c r="R32" s="355" t="s">
        <v>162</v>
      </c>
      <c r="S32" s="270" t="s">
        <v>67</v>
      </c>
      <c r="T32" s="270" t="s">
        <v>158</v>
      </c>
      <c r="U32" s="270" t="s">
        <v>68</v>
      </c>
      <c r="V32" s="270" t="s">
        <v>69</v>
      </c>
      <c r="W32" s="262">
        <f>VLOOKUP(V32,'[2]Datos Validacion'!$K$6:$L$8,2,0)</f>
        <v>0.25</v>
      </c>
      <c r="X32" s="274" t="s">
        <v>70</v>
      </c>
      <c r="Y32" s="262">
        <f>VLOOKUP(X32,'[2]Datos Validacion'!$M$6:$N$7,2,0)</f>
        <v>0.15</v>
      </c>
      <c r="Z32" s="270" t="s">
        <v>71</v>
      </c>
      <c r="AA32" s="273" t="s">
        <v>163</v>
      </c>
      <c r="AB32" s="270" t="s">
        <v>73</v>
      </c>
      <c r="AC32" s="274" t="s">
        <v>160</v>
      </c>
      <c r="AD32" s="69">
        <f t="shared" si="0"/>
        <v>0.4</v>
      </c>
      <c r="AE32" s="70" t="str">
        <f t="shared" si="1"/>
        <v>MUY BAJA</v>
      </c>
      <c r="AF32" s="358">
        <f t="shared" ref="AF32" si="6">+AF31-(AF31*AD32)</f>
        <v>7.1999999999999995E-2</v>
      </c>
      <c r="AG32" s="261"/>
      <c r="AH32" s="261"/>
      <c r="AI32" s="266"/>
      <c r="AJ32" s="277"/>
      <c r="AK32" s="353"/>
      <c r="AL32" s="260"/>
      <c r="AM32" s="228"/>
      <c r="AN32" s="228"/>
      <c r="AO32" s="228"/>
      <c r="AP32" s="228"/>
      <c r="AQ32" s="228"/>
      <c r="AR32" s="228"/>
      <c r="AS32" s="228"/>
    </row>
    <row r="33" spans="1:45" ht="39" customHeight="1" thickTop="1" thickBot="1">
      <c r="A33" s="279"/>
      <c r="B33" s="280"/>
      <c r="C33" s="282"/>
      <c r="D33" s="241"/>
      <c r="E33" s="241"/>
      <c r="F33" s="241"/>
      <c r="G33" s="247"/>
      <c r="H33" s="241"/>
      <c r="I33" s="241"/>
      <c r="J33" s="241"/>
      <c r="K33" s="241"/>
      <c r="L33" s="241"/>
      <c r="M33" s="249"/>
      <c r="N33" s="251"/>
      <c r="O33" s="253"/>
      <c r="P33" s="255"/>
      <c r="Q33" s="257"/>
      <c r="R33" s="356"/>
      <c r="S33" s="280"/>
      <c r="T33" s="280"/>
      <c r="U33" s="280"/>
      <c r="V33" s="280"/>
      <c r="W33" s="249"/>
      <c r="X33" s="247"/>
      <c r="Y33" s="249"/>
      <c r="Z33" s="280"/>
      <c r="AA33" s="357"/>
      <c r="AB33" s="280"/>
      <c r="AC33" s="247"/>
      <c r="AD33" s="78">
        <f t="shared" si="0"/>
        <v>0</v>
      </c>
      <c r="AE33" s="79" t="str">
        <f t="shared" si="1"/>
        <v>MUY BAJA</v>
      </c>
      <c r="AF33" s="359"/>
      <c r="AG33" s="259"/>
      <c r="AH33" s="259"/>
      <c r="AI33" s="257"/>
      <c r="AJ33" s="241"/>
      <c r="AK33" s="292"/>
      <c r="AL33" s="245"/>
      <c r="AM33" s="228"/>
      <c r="AN33" s="228"/>
      <c r="AO33" s="228"/>
      <c r="AP33" s="228"/>
      <c r="AQ33" s="228"/>
      <c r="AR33" s="228"/>
      <c r="AS33" s="228"/>
    </row>
    <row r="34" spans="1:45" ht="98.25" customHeight="1" thickTop="1" thickBot="1">
      <c r="A34" s="278" t="s">
        <v>4</v>
      </c>
      <c r="B34" s="269"/>
      <c r="C34" s="281" t="s">
        <v>126</v>
      </c>
      <c r="D34" s="240" t="s">
        <v>164</v>
      </c>
      <c r="E34" s="240" t="s">
        <v>165</v>
      </c>
      <c r="F34" s="46" t="s">
        <v>56</v>
      </c>
      <c r="G34" s="60" t="s">
        <v>166</v>
      </c>
      <c r="H34" s="240" t="s">
        <v>167</v>
      </c>
      <c r="I34" s="240" t="s">
        <v>168</v>
      </c>
      <c r="J34" s="240" t="s">
        <v>60</v>
      </c>
      <c r="K34" s="240" t="s">
        <v>169</v>
      </c>
      <c r="L34" s="240" t="s">
        <v>62</v>
      </c>
      <c r="M34" s="248">
        <f>VLOOKUP(L34,'[2]Datos Validacion'!$C$6:$D$10,2,0)</f>
        <v>0.4</v>
      </c>
      <c r="N34" s="250" t="s">
        <v>63</v>
      </c>
      <c r="O34" s="252">
        <f>VLOOKUP(N34,'[2]Datos Validacion'!$E$6:$F$15,2,0)</f>
        <v>0.8</v>
      </c>
      <c r="P34" s="254" t="s">
        <v>170</v>
      </c>
      <c r="Q34" s="256" t="s">
        <v>75</v>
      </c>
      <c r="R34" s="94" t="s">
        <v>171</v>
      </c>
      <c r="S34" s="49" t="s">
        <v>67</v>
      </c>
      <c r="T34" s="52" t="s">
        <v>172</v>
      </c>
      <c r="U34" s="49" t="s">
        <v>68</v>
      </c>
      <c r="V34" s="49" t="s">
        <v>69</v>
      </c>
      <c r="W34" s="51">
        <f>VLOOKUP(V34,'[2]Datos Validacion'!$K$6:$L$8,2,0)</f>
        <v>0.25</v>
      </c>
      <c r="X34" s="52" t="s">
        <v>70</v>
      </c>
      <c r="Y34" s="51">
        <f>VLOOKUP(X34,'[2]Datos Validacion'!$M$6:$N$7,2,0)</f>
        <v>0.15</v>
      </c>
      <c r="Z34" s="49" t="s">
        <v>71</v>
      </c>
      <c r="AA34" s="82" t="s">
        <v>173</v>
      </c>
      <c r="AB34" s="49" t="s">
        <v>73</v>
      </c>
      <c r="AC34" s="52" t="s">
        <v>174</v>
      </c>
      <c r="AD34" s="54">
        <f t="shared" si="0"/>
        <v>0.4</v>
      </c>
      <c r="AE34" s="55" t="str">
        <f t="shared" si="1"/>
        <v>BAJA</v>
      </c>
      <c r="AF34" s="55">
        <f t="shared" ref="AF34:AF42" si="7">IF(OR(V34="prevenir",V34="detectar"),(M34-(M34*AD34)), M34)</f>
        <v>0.24</v>
      </c>
      <c r="AG34" s="258" t="str">
        <f t="shared" ref="AG34:AG42" si="8">IF(AH34&lt;=20%,"LEVE",IF(AH34&lt;=40%,"MENOR",IF(AH34&lt;=60%,"MODERADO",IF(AH34&lt;=80%,"MAYOR","CATASTROFICO"))))</f>
        <v>MAYOR</v>
      </c>
      <c r="AH34" s="258">
        <f t="shared" ref="AH34:AH42" si="9">IF(V34="corregir",(O34-(O34*AD34)), O34)</f>
        <v>0.8</v>
      </c>
      <c r="AI34" s="256" t="s">
        <v>75</v>
      </c>
      <c r="AJ34" s="240" t="s">
        <v>76</v>
      </c>
      <c r="AK34" s="350" t="s">
        <v>175</v>
      </c>
      <c r="AL34" s="244"/>
      <c r="AM34" s="228">
        <v>44804</v>
      </c>
      <c r="AN34" s="228" t="s">
        <v>486</v>
      </c>
      <c r="AO34" s="228" t="s">
        <v>375</v>
      </c>
      <c r="AP34" s="228" t="s">
        <v>487</v>
      </c>
      <c r="AQ34" s="436"/>
      <c r="AR34" s="228" t="s">
        <v>4</v>
      </c>
      <c r="AS34" s="228" t="s">
        <v>488</v>
      </c>
    </row>
    <row r="35" spans="1:45" ht="99" customHeight="1" thickTop="1" thickBot="1">
      <c r="A35" s="283"/>
      <c r="B35" s="270"/>
      <c r="C35" s="284"/>
      <c r="D35" s="277"/>
      <c r="E35" s="277"/>
      <c r="F35" s="56" t="s">
        <v>56</v>
      </c>
      <c r="G35" s="63" t="s">
        <v>176</v>
      </c>
      <c r="H35" s="277"/>
      <c r="I35" s="277"/>
      <c r="J35" s="277"/>
      <c r="K35" s="277"/>
      <c r="L35" s="277"/>
      <c r="M35" s="262"/>
      <c r="N35" s="263"/>
      <c r="O35" s="264"/>
      <c r="P35" s="265"/>
      <c r="Q35" s="266"/>
      <c r="R35" s="95" t="s">
        <v>177</v>
      </c>
      <c r="S35" s="65" t="s">
        <v>67</v>
      </c>
      <c r="T35" s="66" t="s">
        <v>178</v>
      </c>
      <c r="U35" s="65" t="s">
        <v>68</v>
      </c>
      <c r="V35" s="65" t="s">
        <v>69</v>
      </c>
      <c r="W35" s="67">
        <f>VLOOKUP(V35,'[2]Datos Validacion'!$K$6:$L$8,2,0)</f>
        <v>0.25</v>
      </c>
      <c r="X35" s="66" t="s">
        <v>70</v>
      </c>
      <c r="Y35" s="67">
        <f>VLOOKUP(X35,'[2]Datos Validacion'!$M$6:$N$7,2,0)</f>
        <v>0.15</v>
      </c>
      <c r="Z35" s="65" t="s">
        <v>71</v>
      </c>
      <c r="AA35" s="85" t="s">
        <v>179</v>
      </c>
      <c r="AB35" s="65" t="s">
        <v>73</v>
      </c>
      <c r="AC35" s="66" t="s">
        <v>180</v>
      </c>
      <c r="AD35" s="69">
        <f t="shared" si="0"/>
        <v>0.4</v>
      </c>
      <c r="AE35" s="70" t="str">
        <f t="shared" si="1"/>
        <v>MUY BAJA</v>
      </c>
      <c r="AF35" s="70">
        <f>+AF34-(AF34*AD35)</f>
        <v>0.14399999999999999</v>
      </c>
      <c r="AG35" s="261"/>
      <c r="AH35" s="261"/>
      <c r="AI35" s="266"/>
      <c r="AJ35" s="277"/>
      <c r="AK35" s="351"/>
      <c r="AL35" s="260"/>
      <c r="AM35" s="228"/>
      <c r="AN35" s="228"/>
      <c r="AO35" s="228"/>
      <c r="AP35" s="228"/>
      <c r="AQ35" s="437"/>
      <c r="AR35" s="228"/>
      <c r="AS35" s="228"/>
    </row>
    <row r="36" spans="1:45" ht="60.75" customHeight="1" thickTop="1" thickBot="1">
      <c r="A36" s="283"/>
      <c r="B36" s="270"/>
      <c r="C36" s="284"/>
      <c r="D36" s="277"/>
      <c r="E36" s="277"/>
      <c r="F36" s="277" t="s">
        <v>56</v>
      </c>
      <c r="G36" s="348" t="s">
        <v>181</v>
      </c>
      <c r="H36" s="277"/>
      <c r="I36" s="277"/>
      <c r="J36" s="277"/>
      <c r="K36" s="277"/>
      <c r="L36" s="277"/>
      <c r="M36" s="262"/>
      <c r="N36" s="263"/>
      <c r="O36" s="264"/>
      <c r="P36" s="265"/>
      <c r="Q36" s="266"/>
      <c r="R36" s="95" t="s">
        <v>182</v>
      </c>
      <c r="S36" s="65" t="s">
        <v>67</v>
      </c>
      <c r="T36" s="66" t="s">
        <v>178</v>
      </c>
      <c r="U36" s="65" t="s">
        <v>68</v>
      </c>
      <c r="V36" s="65" t="s">
        <v>69</v>
      </c>
      <c r="W36" s="67">
        <f>VLOOKUP(V36,'[2]Datos Validacion'!$K$6:$L$8,2,0)</f>
        <v>0.25</v>
      </c>
      <c r="X36" s="66" t="s">
        <v>70</v>
      </c>
      <c r="Y36" s="67">
        <f>VLOOKUP(X36,'[2]Datos Validacion'!$M$6:$N$7,2,0)</f>
        <v>0.15</v>
      </c>
      <c r="Z36" s="65" t="s">
        <v>71</v>
      </c>
      <c r="AA36" s="85" t="s">
        <v>183</v>
      </c>
      <c r="AB36" s="65" t="s">
        <v>73</v>
      </c>
      <c r="AC36" s="66" t="s">
        <v>184</v>
      </c>
      <c r="AD36" s="69">
        <f t="shared" si="0"/>
        <v>0.4</v>
      </c>
      <c r="AE36" s="70" t="str">
        <f t="shared" si="1"/>
        <v>MUY BAJA</v>
      </c>
      <c r="AF36" s="70">
        <f t="shared" ref="AF36:AF38" si="10">+AF35-(AF35*AD36)</f>
        <v>8.6399999999999991E-2</v>
      </c>
      <c r="AG36" s="261"/>
      <c r="AH36" s="261"/>
      <c r="AI36" s="266"/>
      <c r="AJ36" s="277"/>
      <c r="AK36" s="351"/>
      <c r="AL36" s="260"/>
      <c r="AM36" s="228"/>
      <c r="AN36" s="228"/>
      <c r="AO36" s="228"/>
      <c r="AP36" s="228"/>
      <c r="AQ36" s="437"/>
      <c r="AR36" s="228"/>
      <c r="AS36" s="228"/>
    </row>
    <row r="37" spans="1:45" ht="42" customHeight="1" thickTop="1" thickBot="1">
      <c r="A37" s="283"/>
      <c r="B37" s="270"/>
      <c r="C37" s="284"/>
      <c r="D37" s="277"/>
      <c r="E37" s="277"/>
      <c r="F37" s="277"/>
      <c r="G37" s="348"/>
      <c r="H37" s="277"/>
      <c r="I37" s="277"/>
      <c r="J37" s="277"/>
      <c r="K37" s="277"/>
      <c r="L37" s="277"/>
      <c r="M37" s="262"/>
      <c r="N37" s="263"/>
      <c r="O37" s="264"/>
      <c r="P37" s="265"/>
      <c r="Q37" s="266"/>
      <c r="R37" s="95" t="s">
        <v>185</v>
      </c>
      <c r="S37" s="65" t="s">
        <v>67</v>
      </c>
      <c r="T37" s="66" t="s">
        <v>186</v>
      </c>
      <c r="U37" s="65" t="s">
        <v>68</v>
      </c>
      <c r="V37" s="65" t="s">
        <v>69</v>
      </c>
      <c r="W37" s="67">
        <f>VLOOKUP(V37,'[2]Datos Validacion'!$K$6:$L$8,2,0)</f>
        <v>0.25</v>
      </c>
      <c r="X37" s="66" t="s">
        <v>70</v>
      </c>
      <c r="Y37" s="67">
        <f>VLOOKUP(X37,'[2]Datos Validacion'!$M$6:$N$7,2,0)</f>
        <v>0.15</v>
      </c>
      <c r="Z37" s="65" t="s">
        <v>71</v>
      </c>
      <c r="AA37" s="85" t="s">
        <v>187</v>
      </c>
      <c r="AB37" s="65" t="s">
        <v>73</v>
      </c>
      <c r="AC37" s="66" t="s">
        <v>188</v>
      </c>
      <c r="AD37" s="69">
        <f t="shared" si="0"/>
        <v>0.4</v>
      </c>
      <c r="AE37" s="70" t="str">
        <f t="shared" si="1"/>
        <v>MUY BAJA</v>
      </c>
      <c r="AF37" s="70">
        <f t="shared" si="10"/>
        <v>5.183999999999999E-2</v>
      </c>
      <c r="AG37" s="261"/>
      <c r="AH37" s="261"/>
      <c r="AI37" s="266"/>
      <c r="AJ37" s="277"/>
      <c r="AK37" s="351"/>
      <c r="AL37" s="260"/>
      <c r="AM37" s="228"/>
      <c r="AN37" s="228"/>
      <c r="AO37" s="228"/>
      <c r="AP37" s="228"/>
      <c r="AQ37" s="437"/>
      <c r="AR37" s="228"/>
      <c r="AS37" s="228"/>
    </row>
    <row r="38" spans="1:45" ht="34.5" customHeight="1" thickTop="1" thickBot="1">
      <c r="A38" s="279"/>
      <c r="B38" s="280"/>
      <c r="C38" s="282"/>
      <c r="D38" s="241"/>
      <c r="E38" s="241"/>
      <c r="F38" s="241"/>
      <c r="G38" s="349"/>
      <c r="H38" s="241"/>
      <c r="I38" s="241"/>
      <c r="J38" s="241"/>
      <c r="K38" s="241"/>
      <c r="L38" s="241"/>
      <c r="M38" s="249"/>
      <c r="N38" s="251"/>
      <c r="O38" s="253"/>
      <c r="P38" s="255"/>
      <c r="Q38" s="257"/>
      <c r="R38" s="96" t="s">
        <v>189</v>
      </c>
      <c r="S38" s="73" t="s">
        <v>67</v>
      </c>
      <c r="T38" s="74" t="s">
        <v>190</v>
      </c>
      <c r="U38" s="73" t="s">
        <v>68</v>
      </c>
      <c r="V38" s="73" t="s">
        <v>69</v>
      </c>
      <c r="W38" s="75">
        <f>VLOOKUP(V38,'[2]Datos Validacion'!$K$6:$L$8,2,0)</f>
        <v>0.25</v>
      </c>
      <c r="X38" s="74" t="s">
        <v>70</v>
      </c>
      <c r="Y38" s="75">
        <f>VLOOKUP(X38,'[2]Datos Validacion'!$M$6:$N$7,2,0)</f>
        <v>0.15</v>
      </c>
      <c r="Z38" s="73" t="s">
        <v>71</v>
      </c>
      <c r="AA38" s="76" t="s">
        <v>191</v>
      </c>
      <c r="AB38" s="73" t="s">
        <v>73</v>
      </c>
      <c r="AC38" s="74" t="s">
        <v>192</v>
      </c>
      <c r="AD38" s="78">
        <f t="shared" si="0"/>
        <v>0.4</v>
      </c>
      <c r="AE38" s="79" t="str">
        <f t="shared" si="1"/>
        <v>MUY BAJA</v>
      </c>
      <c r="AF38" s="80">
        <f t="shared" si="10"/>
        <v>3.1103999999999993E-2</v>
      </c>
      <c r="AG38" s="259"/>
      <c r="AH38" s="259"/>
      <c r="AI38" s="257"/>
      <c r="AJ38" s="241"/>
      <c r="AK38" s="352"/>
      <c r="AL38" s="245"/>
      <c r="AM38" s="228"/>
      <c r="AN38" s="228"/>
      <c r="AO38" s="228"/>
      <c r="AP38" s="228"/>
      <c r="AQ38" s="438"/>
      <c r="AR38" s="228"/>
      <c r="AS38" s="228"/>
    </row>
    <row r="39" spans="1:45" ht="48" customHeight="1" thickTop="1">
      <c r="A39" s="278" t="s">
        <v>4</v>
      </c>
      <c r="B39" s="269"/>
      <c r="C39" s="281" t="s">
        <v>126</v>
      </c>
      <c r="D39" s="240" t="s">
        <v>193</v>
      </c>
      <c r="E39" s="240" t="s">
        <v>194</v>
      </c>
      <c r="F39" s="46" t="s">
        <v>56</v>
      </c>
      <c r="G39" s="60" t="s">
        <v>195</v>
      </c>
      <c r="H39" s="240" t="s">
        <v>196</v>
      </c>
      <c r="I39" s="240" t="s">
        <v>197</v>
      </c>
      <c r="J39" s="240" t="s">
        <v>60</v>
      </c>
      <c r="K39" s="240" t="s">
        <v>198</v>
      </c>
      <c r="L39" s="240" t="s">
        <v>156</v>
      </c>
      <c r="M39" s="248">
        <f>VLOOKUP(L39,'[2]Datos Validacion'!$C$6:$D$10,2,0)</f>
        <v>0.2</v>
      </c>
      <c r="N39" s="250" t="s">
        <v>110</v>
      </c>
      <c r="O39" s="252">
        <f>VLOOKUP(N39,'[2]Datos Validacion'!$E$6:$F$15,2,0)</f>
        <v>0.6</v>
      </c>
      <c r="P39" s="254" t="s">
        <v>111</v>
      </c>
      <c r="Q39" s="256" t="s">
        <v>116</v>
      </c>
      <c r="R39" s="346" t="s">
        <v>199</v>
      </c>
      <c r="S39" s="269" t="s">
        <v>67</v>
      </c>
      <c r="T39" s="246" t="s">
        <v>200</v>
      </c>
      <c r="U39" s="269" t="s">
        <v>68</v>
      </c>
      <c r="V39" s="269" t="s">
        <v>69</v>
      </c>
      <c r="W39" s="248">
        <f>VLOOKUP(V39,'[2]Datos Validacion'!$K$6:$L$8,2,0)</f>
        <v>0.25</v>
      </c>
      <c r="X39" s="246" t="s">
        <v>70</v>
      </c>
      <c r="Y39" s="248">
        <f>VLOOKUP(X39,'[2]Datos Validacion'!$M$6:$N$7,2,0)</f>
        <v>0.15</v>
      </c>
      <c r="Z39" s="269" t="s">
        <v>71</v>
      </c>
      <c r="AA39" s="272" t="s">
        <v>201</v>
      </c>
      <c r="AB39" s="269" t="s">
        <v>73</v>
      </c>
      <c r="AC39" s="246" t="s">
        <v>202</v>
      </c>
      <c r="AD39" s="275">
        <f t="shared" si="0"/>
        <v>0.4</v>
      </c>
      <c r="AE39" s="258" t="str">
        <f t="shared" si="1"/>
        <v>MUY BAJA</v>
      </c>
      <c r="AF39" s="258">
        <f t="shared" si="7"/>
        <v>0.12</v>
      </c>
      <c r="AG39" s="258" t="str">
        <f t="shared" si="8"/>
        <v>MODERADO</v>
      </c>
      <c r="AH39" s="258">
        <f t="shared" si="9"/>
        <v>0.6</v>
      </c>
      <c r="AI39" s="256" t="s">
        <v>116</v>
      </c>
      <c r="AJ39" s="240" t="s">
        <v>117</v>
      </c>
      <c r="AK39" s="242"/>
      <c r="AL39" s="244"/>
      <c r="AM39" s="454">
        <v>44804</v>
      </c>
      <c r="AN39" s="457">
        <v>0</v>
      </c>
      <c r="AO39" s="457" t="s">
        <v>528</v>
      </c>
      <c r="AP39" s="460" t="s">
        <v>529</v>
      </c>
      <c r="AQ39" s="457"/>
      <c r="AR39" s="457" t="s">
        <v>4</v>
      </c>
      <c r="AS39" s="457" t="s">
        <v>530</v>
      </c>
    </row>
    <row r="40" spans="1:45" ht="33.75" customHeight="1">
      <c r="A40" s="283"/>
      <c r="B40" s="270"/>
      <c r="C40" s="284"/>
      <c r="D40" s="277"/>
      <c r="E40" s="277"/>
      <c r="F40" s="56" t="s">
        <v>56</v>
      </c>
      <c r="G40" s="63" t="s">
        <v>203</v>
      </c>
      <c r="H40" s="277"/>
      <c r="I40" s="277"/>
      <c r="J40" s="277"/>
      <c r="K40" s="277"/>
      <c r="L40" s="277"/>
      <c r="M40" s="262"/>
      <c r="N40" s="263"/>
      <c r="O40" s="264"/>
      <c r="P40" s="265"/>
      <c r="Q40" s="266"/>
      <c r="R40" s="347"/>
      <c r="S40" s="270"/>
      <c r="T40" s="274"/>
      <c r="U40" s="270"/>
      <c r="V40" s="270"/>
      <c r="W40" s="262"/>
      <c r="X40" s="274"/>
      <c r="Y40" s="262"/>
      <c r="Z40" s="270"/>
      <c r="AA40" s="273"/>
      <c r="AB40" s="270"/>
      <c r="AC40" s="274"/>
      <c r="AD40" s="276"/>
      <c r="AE40" s="261"/>
      <c r="AF40" s="261"/>
      <c r="AG40" s="261"/>
      <c r="AH40" s="261"/>
      <c r="AI40" s="266"/>
      <c r="AJ40" s="277"/>
      <c r="AK40" s="271"/>
      <c r="AL40" s="260"/>
      <c r="AM40" s="455"/>
      <c r="AN40" s="458"/>
      <c r="AO40" s="458"/>
      <c r="AP40" s="461"/>
      <c r="AQ40" s="458"/>
      <c r="AR40" s="458"/>
      <c r="AS40" s="458"/>
    </row>
    <row r="41" spans="1:45" ht="47.25" customHeight="1" thickBot="1">
      <c r="A41" s="279"/>
      <c r="B41" s="280"/>
      <c r="C41" s="282"/>
      <c r="D41" s="241"/>
      <c r="E41" s="241"/>
      <c r="F41" s="58" t="s">
        <v>56</v>
      </c>
      <c r="G41" s="97" t="s">
        <v>204</v>
      </c>
      <c r="H41" s="241"/>
      <c r="I41" s="241"/>
      <c r="J41" s="241"/>
      <c r="K41" s="241"/>
      <c r="L41" s="241"/>
      <c r="M41" s="249"/>
      <c r="N41" s="251"/>
      <c r="O41" s="253"/>
      <c r="P41" s="255"/>
      <c r="Q41" s="257"/>
      <c r="R41" s="97" t="s">
        <v>205</v>
      </c>
      <c r="S41" s="73" t="s">
        <v>67</v>
      </c>
      <c r="T41" s="74" t="s">
        <v>206</v>
      </c>
      <c r="U41" s="73" t="s">
        <v>68</v>
      </c>
      <c r="V41" s="73" t="s">
        <v>69</v>
      </c>
      <c r="W41" s="75">
        <f>VLOOKUP(V41,'[2]Datos Validacion'!$K$6:$L$8,2,0)</f>
        <v>0.25</v>
      </c>
      <c r="X41" s="74" t="s">
        <v>70</v>
      </c>
      <c r="Y41" s="75">
        <f>VLOOKUP(X41,'[2]Datos Validacion'!$M$6:$N$7,2,0)</f>
        <v>0.15</v>
      </c>
      <c r="Z41" s="73" t="s">
        <v>71</v>
      </c>
      <c r="AA41" s="76" t="s">
        <v>207</v>
      </c>
      <c r="AB41" s="73" t="s">
        <v>73</v>
      </c>
      <c r="AC41" s="74" t="s">
        <v>208</v>
      </c>
      <c r="AD41" s="78">
        <f t="shared" si="0"/>
        <v>0.4</v>
      </c>
      <c r="AE41" s="79" t="str">
        <f t="shared" si="1"/>
        <v>MUY BAJA</v>
      </c>
      <c r="AF41" s="80">
        <f>+AF39-(AF39*AD41)</f>
        <v>7.1999999999999995E-2</v>
      </c>
      <c r="AG41" s="259"/>
      <c r="AH41" s="259"/>
      <c r="AI41" s="257"/>
      <c r="AJ41" s="241"/>
      <c r="AK41" s="243"/>
      <c r="AL41" s="245"/>
      <c r="AM41" s="456"/>
      <c r="AN41" s="459"/>
      <c r="AO41" s="459"/>
      <c r="AP41" s="462"/>
      <c r="AQ41" s="459"/>
      <c r="AR41" s="459"/>
      <c r="AS41" s="459"/>
    </row>
    <row r="42" spans="1:45" ht="93.75" customHeight="1" thickTop="1" thickBot="1">
      <c r="A42" s="278" t="s">
        <v>4</v>
      </c>
      <c r="B42" s="269"/>
      <c r="C42" s="281" t="s">
        <v>209</v>
      </c>
      <c r="D42" s="240" t="s">
        <v>210</v>
      </c>
      <c r="E42" s="240" t="s">
        <v>211</v>
      </c>
      <c r="F42" s="240" t="s">
        <v>56</v>
      </c>
      <c r="G42" s="246" t="s">
        <v>212</v>
      </c>
      <c r="H42" s="240" t="s">
        <v>213</v>
      </c>
      <c r="I42" s="285" t="s">
        <v>214</v>
      </c>
      <c r="J42" s="240" t="s">
        <v>60</v>
      </c>
      <c r="K42" s="240" t="s">
        <v>215</v>
      </c>
      <c r="L42" s="240" t="s">
        <v>216</v>
      </c>
      <c r="M42" s="248">
        <f>VLOOKUP(L42,'[2]Datos Validacion'!$C$6:$D$10,2,0)</f>
        <v>1</v>
      </c>
      <c r="N42" s="250" t="s">
        <v>110</v>
      </c>
      <c r="O42" s="252">
        <f>VLOOKUP(N42,'[2]Datos Validacion'!$E$6:$F$15,2,0)</f>
        <v>0.6</v>
      </c>
      <c r="P42" s="254" t="s">
        <v>111</v>
      </c>
      <c r="Q42" s="256" t="s">
        <v>65</v>
      </c>
      <c r="R42" s="98" t="s">
        <v>217</v>
      </c>
      <c r="S42" s="49" t="s">
        <v>67</v>
      </c>
      <c r="T42" s="52" t="s">
        <v>211</v>
      </c>
      <c r="U42" s="49" t="s">
        <v>68</v>
      </c>
      <c r="V42" s="49" t="s">
        <v>69</v>
      </c>
      <c r="W42" s="51">
        <f>VLOOKUP(V42,'[2]Datos Validacion'!$K$6:$L$8,2,0)</f>
        <v>0.25</v>
      </c>
      <c r="X42" s="52" t="s">
        <v>70</v>
      </c>
      <c r="Y42" s="51">
        <f>VLOOKUP(X42,'[2]Datos Validacion'!$M$6:$N$7,2,0)</f>
        <v>0.15</v>
      </c>
      <c r="Z42" s="49" t="s">
        <v>71</v>
      </c>
      <c r="AA42" s="82" t="s">
        <v>218</v>
      </c>
      <c r="AB42" s="49" t="s">
        <v>73</v>
      </c>
      <c r="AC42" s="60" t="s">
        <v>219</v>
      </c>
      <c r="AD42" s="54">
        <f t="shared" si="0"/>
        <v>0.4</v>
      </c>
      <c r="AE42" s="55" t="str">
        <f t="shared" si="1"/>
        <v>MEDIA</v>
      </c>
      <c r="AF42" s="55">
        <f t="shared" si="7"/>
        <v>0.6</v>
      </c>
      <c r="AG42" s="258" t="str">
        <f t="shared" si="8"/>
        <v>MODERADO</v>
      </c>
      <c r="AH42" s="258">
        <f t="shared" si="9"/>
        <v>0.6</v>
      </c>
      <c r="AI42" s="256" t="s">
        <v>116</v>
      </c>
      <c r="AJ42" s="240" t="s">
        <v>117</v>
      </c>
      <c r="AK42" s="242"/>
      <c r="AL42" s="244"/>
      <c r="AM42" s="228">
        <v>44804</v>
      </c>
      <c r="AN42" s="228" t="s">
        <v>466</v>
      </c>
      <c r="AO42" s="228" t="s">
        <v>467</v>
      </c>
      <c r="AP42" s="228" t="s">
        <v>468</v>
      </c>
      <c r="AQ42" s="228"/>
      <c r="AR42" s="228" t="s">
        <v>4</v>
      </c>
      <c r="AS42" s="228" t="s">
        <v>469</v>
      </c>
    </row>
    <row r="43" spans="1:45" ht="39.75" thickTop="1" thickBot="1">
      <c r="A43" s="283"/>
      <c r="B43" s="270"/>
      <c r="C43" s="284"/>
      <c r="D43" s="277"/>
      <c r="E43" s="277"/>
      <c r="F43" s="277"/>
      <c r="G43" s="274"/>
      <c r="H43" s="277"/>
      <c r="I43" s="339"/>
      <c r="J43" s="277"/>
      <c r="K43" s="277"/>
      <c r="L43" s="277"/>
      <c r="M43" s="262"/>
      <c r="N43" s="263"/>
      <c r="O43" s="264"/>
      <c r="P43" s="265"/>
      <c r="Q43" s="266"/>
      <c r="R43" s="64" t="s">
        <v>220</v>
      </c>
      <c r="S43" s="65" t="s">
        <v>67</v>
      </c>
      <c r="T43" s="66" t="s">
        <v>211</v>
      </c>
      <c r="U43" s="65" t="s">
        <v>68</v>
      </c>
      <c r="V43" s="65" t="s">
        <v>69</v>
      </c>
      <c r="W43" s="67">
        <f>VLOOKUP(V43,'[2]Datos Validacion'!$K$6:$L$8,2,0)</f>
        <v>0.25</v>
      </c>
      <c r="X43" s="66" t="s">
        <v>70</v>
      </c>
      <c r="Y43" s="67">
        <f>VLOOKUP(X43,'[2]Datos Validacion'!$M$6:$N$7,2,0)</f>
        <v>0.15</v>
      </c>
      <c r="Z43" s="65" t="s">
        <v>71</v>
      </c>
      <c r="AA43" s="85" t="s">
        <v>221</v>
      </c>
      <c r="AB43" s="65" t="s">
        <v>73</v>
      </c>
      <c r="AC43" s="63" t="s">
        <v>222</v>
      </c>
      <c r="AD43" s="69">
        <f t="shared" si="0"/>
        <v>0.4</v>
      </c>
      <c r="AE43" s="70" t="str">
        <f t="shared" si="1"/>
        <v>BAJA</v>
      </c>
      <c r="AF43" s="70">
        <f>+AF42-(AF42*AD43)</f>
        <v>0.36</v>
      </c>
      <c r="AG43" s="261"/>
      <c r="AH43" s="261"/>
      <c r="AI43" s="266"/>
      <c r="AJ43" s="277"/>
      <c r="AK43" s="271"/>
      <c r="AL43" s="260"/>
      <c r="AM43" s="228"/>
      <c r="AN43" s="228"/>
      <c r="AO43" s="228"/>
      <c r="AP43" s="228"/>
      <c r="AQ43" s="228"/>
      <c r="AR43" s="228"/>
      <c r="AS43" s="228"/>
    </row>
    <row r="44" spans="1:45" ht="39.75" thickTop="1" thickBot="1">
      <c r="A44" s="283"/>
      <c r="B44" s="270"/>
      <c r="C44" s="284"/>
      <c r="D44" s="277"/>
      <c r="E44" s="277"/>
      <c r="F44" s="277" t="s">
        <v>56</v>
      </c>
      <c r="G44" s="274" t="s">
        <v>223</v>
      </c>
      <c r="H44" s="277"/>
      <c r="I44" s="339"/>
      <c r="J44" s="277"/>
      <c r="K44" s="277"/>
      <c r="L44" s="277"/>
      <c r="M44" s="262"/>
      <c r="N44" s="263"/>
      <c r="O44" s="264"/>
      <c r="P44" s="265"/>
      <c r="Q44" s="266"/>
      <c r="R44" s="64" t="s">
        <v>224</v>
      </c>
      <c r="S44" s="65" t="s">
        <v>67</v>
      </c>
      <c r="T44" s="66" t="s">
        <v>211</v>
      </c>
      <c r="U44" s="65" t="s">
        <v>68</v>
      </c>
      <c r="V44" s="65" t="s">
        <v>69</v>
      </c>
      <c r="W44" s="67">
        <f>VLOOKUP(V44,'[2]Datos Validacion'!$K$6:$L$8,2,0)</f>
        <v>0.25</v>
      </c>
      <c r="X44" s="66" t="s">
        <v>70</v>
      </c>
      <c r="Y44" s="67">
        <f>VLOOKUP(X44,'[2]Datos Validacion'!$M$6:$N$7,2,0)</f>
        <v>0.15</v>
      </c>
      <c r="Z44" s="65" t="s">
        <v>71</v>
      </c>
      <c r="AA44" s="85" t="s">
        <v>225</v>
      </c>
      <c r="AB44" s="65" t="s">
        <v>73</v>
      </c>
      <c r="AC44" s="63" t="s">
        <v>226</v>
      </c>
      <c r="AD44" s="69">
        <f t="shared" si="0"/>
        <v>0.4</v>
      </c>
      <c r="AE44" s="70" t="str">
        <f t="shared" si="1"/>
        <v>BAJA</v>
      </c>
      <c r="AF44" s="70">
        <f t="shared" ref="AF44:AF45" si="11">+AF43-(AF43*AD44)</f>
        <v>0.216</v>
      </c>
      <c r="AG44" s="261"/>
      <c r="AH44" s="261"/>
      <c r="AI44" s="266"/>
      <c r="AJ44" s="277"/>
      <c r="AK44" s="271"/>
      <c r="AL44" s="260"/>
      <c r="AM44" s="228"/>
      <c r="AN44" s="228"/>
      <c r="AO44" s="228"/>
      <c r="AP44" s="228"/>
      <c r="AQ44" s="228"/>
      <c r="AR44" s="228"/>
      <c r="AS44" s="228"/>
    </row>
    <row r="45" spans="1:45" ht="39.75" thickTop="1" thickBot="1">
      <c r="A45" s="279"/>
      <c r="B45" s="280"/>
      <c r="C45" s="282"/>
      <c r="D45" s="241"/>
      <c r="E45" s="241"/>
      <c r="F45" s="241"/>
      <c r="G45" s="247"/>
      <c r="H45" s="241"/>
      <c r="I45" s="286"/>
      <c r="J45" s="241"/>
      <c r="K45" s="241"/>
      <c r="L45" s="241"/>
      <c r="M45" s="249"/>
      <c r="N45" s="251"/>
      <c r="O45" s="253"/>
      <c r="P45" s="255"/>
      <c r="Q45" s="257"/>
      <c r="R45" s="72" t="s">
        <v>227</v>
      </c>
      <c r="S45" s="73" t="s">
        <v>67</v>
      </c>
      <c r="T45" s="74" t="s">
        <v>211</v>
      </c>
      <c r="U45" s="73" t="s">
        <v>68</v>
      </c>
      <c r="V45" s="73" t="s">
        <v>69</v>
      </c>
      <c r="W45" s="75">
        <f>VLOOKUP(V45,'[2]Datos Validacion'!$K$6:$L$8,2,0)</f>
        <v>0.25</v>
      </c>
      <c r="X45" s="74" t="s">
        <v>70</v>
      </c>
      <c r="Y45" s="75">
        <f>VLOOKUP(X45,'[2]Datos Validacion'!$M$6:$N$7,2,0)</f>
        <v>0.15</v>
      </c>
      <c r="Z45" s="73" t="s">
        <v>71</v>
      </c>
      <c r="AA45" s="76" t="s">
        <v>228</v>
      </c>
      <c r="AB45" s="73" t="s">
        <v>73</v>
      </c>
      <c r="AC45" s="97" t="s">
        <v>229</v>
      </c>
      <c r="AD45" s="78">
        <f t="shared" si="0"/>
        <v>0.4</v>
      </c>
      <c r="AE45" s="79" t="str">
        <f t="shared" si="1"/>
        <v>MUY BAJA</v>
      </c>
      <c r="AF45" s="80">
        <f t="shared" si="11"/>
        <v>0.12959999999999999</v>
      </c>
      <c r="AG45" s="259"/>
      <c r="AH45" s="259"/>
      <c r="AI45" s="257"/>
      <c r="AJ45" s="241"/>
      <c r="AK45" s="243"/>
      <c r="AL45" s="245"/>
      <c r="AM45" s="228"/>
      <c r="AN45" s="228"/>
      <c r="AO45" s="228"/>
      <c r="AP45" s="228"/>
      <c r="AQ45" s="228"/>
      <c r="AR45" s="228"/>
      <c r="AS45" s="228"/>
    </row>
    <row r="46" spans="1:45" ht="131.25" customHeight="1" thickTop="1" thickBot="1">
      <c r="A46" s="278" t="s">
        <v>4</v>
      </c>
      <c r="B46" s="269"/>
      <c r="C46" s="340" t="s">
        <v>230</v>
      </c>
      <c r="D46" s="240" t="s">
        <v>231</v>
      </c>
      <c r="E46" s="240" t="s">
        <v>232</v>
      </c>
      <c r="F46" s="240" t="s">
        <v>56</v>
      </c>
      <c r="G46" s="344" t="s">
        <v>233</v>
      </c>
      <c r="H46" s="240" t="s">
        <v>234</v>
      </c>
      <c r="I46" s="344" t="s">
        <v>235</v>
      </c>
      <c r="J46" s="240" t="s">
        <v>60</v>
      </c>
      <c r="K46" s="344" t="s">
        <v>236</v>
      </c>
      <c r="L46" s="240" t="s">
        <v>62</v>
      </c>
      <c r="M46" s="248">
        <f>VLOOKUP(L46,'[2]Datos Validacion'!$C$6:$D$10,2,0)</f>
        <v>0.4</v>
      </c>
      <c r="N46" s="250" t="s">
        <v>110</v>
      </c>
      <c r="O46" s="252">
        <f>VLOOKUP(N46,'[2]Datos Validacion'!$E$6:$F$15,2,0)</f>
        <v>0.6</v>
      </c>
      <c r="P46" s="254" t="s">
        <v>111</v>
      </c>
      <c r="Q46" s="256" t="s">
        <v>116</v>
      </c>
      <c r="R46" s="99" t="s">
        <v>237</v>
      </c>
      <c r="S46" s="49" t="s">
        <v>67</v>
      </c>
      <c r="T46" s="52" t="s">
        <v>238</v>
      </c>
      <c r="U46" s="49" t="s">
        <v>68</v>
      </c>
      <c r="V46" s="49" t="s">
        <v>69</v>
      </c>
      <c r="W46" s="51">
        <f>VLOOKUP(V46,'[2]Datos Validacion'!$K$6:$L$8,2,0)</f>
        <v>0.25</v>
      </c>
      <c r="X46" s="52" t="s">
        <v>70</v>
      </c>
      <c r="Y46" s="51">
        <f>VLOOKUP(X46,'[2]Datos Validacion'!$M$6:$N$7,2,0)</f>
        <v>0.15</v>
      </c>
      <c r="Z46" s="49" t="s">
        <v>71</v>
      </c>
      <c r="AA46" s="82" t="s">
        <v>239</v>
      </c>
      <c r="AB46" s="49" t="s">
        <v>73</v>
      </c>
      <c r="AC46" s="82" t="s">
        <v>240</v>
      </c>
      <c r="AD46" s="54">
        <f t="shared" si="0"/>
        <v>0.4</v>
      </c>
      <c r="AE46" s="55" t="str">
        <f t="shared" si="1"/>
        <v>BAJA</v>
      </c>
      <c r="AF46" s="55">
        <f t="shared" si="2"/>
        <v>0.24</v>
      </c>
      <c r="AG46" s="258" t="str">
        <f t="shared" si="3"/>
        <v>MODERADO</v>
      </c>
      <c r="AH46" s="258">
        <f t="shared" si="4"/>
        <v>0.6</v>
      </c>
      <c r="AI46" s="256" t="s">
        <v>116</v>
      </c>
      <c r="AJ46" s="240" t="s">
        <v>117</v>
      </c>
      <c r="AK46" s="242"/>
      <c r="AL46" s="244"/>
      <c r="AM46" s="228">
        <v>44803</v>
      </c>
      <c r="AN46" s="230" t="s">
        <v>490</v>
      </c>
      <c r="AO46" s="230" t="s">
        <v>491</v>
      </c>
      <c r="AP46" s="231" t="s">
        <v>492</v>
      </c>
      <c r="AQ46" s="230"/>
      <c r="AR46" s="230" t="s">
        <v>4</v>
      </c>
      <c r="AS46" s="230" t="s">
        <v>493</v>
      </c>
    </row>
    <row r="47" spans="1:45" ht="129.75" customHeight="1" thickTop="1" thickBot="1">
      <c r="A47" s="279"/>
      <c r="B47" s="280"/>
      <c r="C47" s="341"/>
      <c r="D47" s="241"/>
      <c r="E47" s="241"/>
      <c r="F47" s="241"/>
      <c r="G47" s="345"/>
      <c r="H47" s="241"/>
      <c r="I47" s="345"/>
      <c r="J47" s="241"/>
      <c r="K47" s="345"/>
      <c r="L47" s="241"/>
      <c r="M47" s="249"/>
      <c r="N47" s="251"/>
      <c r="O47" s="253"/>
      <c r="P47" s="255"/>
      <c r="Q47" s="257"/>
      <c r="R47" s="93" t="s">
        <v>241</v>
      </c>
      <c r="S47" s="100" t="s">
        <v>67</v>
      </c>
      <c r="T47" s="101" t="s">
        <v>242</v>
      </c>
      <c r="U47" s="100" t="s">
        <v>68</v>
      </c>
      <c r="V47" s="100" t="s">
        <v>120</v>
      </c>
      <c r="W47" s="102">
        <f>VLOOKUP(V47,'[3]Datos Validacion'!$K$6:$L$8,2,0)</f>
        <v>0.15</v>
      </c>
      <c r="X47" s="101" t="s">
        <v>70</v>
      </c>
      <c r="Y47" s="102">
        <f>VLOOKUP(X47,'[3]Datos Validacion'!$M$6:$N$7,2,0)</f>
        <v>0.15</v>
      </c>
      <c r="Z47" s="100" t="s">
        <v>71</v>
      </c>
      <c r="AA47" s="103" t="s">
        <v>243</v>
      </c>
      <c r="AB47" s="100" t="s">
        <v>73</v>
      </c>
      <c r="AC47" s="101" t="s">
        <v>244</v>
      </c>
      <c r="AD47" s="104">
        <f t="shared" si="0"/>
        <v>0.3</v>
      </c>
      <c r="AE47" s="79" t="str">
        <f t="shared" si="1"/>
        <v>MUY BAJA</v>
      </c>
      <c r="AF47" s="105">
        <f>+AF46-(AF46*AD47)</f>
        <v>0.16799999999999998</v>
      </c>
      <c r="AG47" s="259"/>
      <c r="AH47" s="259"/>
      <c r="AI47" s="257"/>
      <c r="AJ47" s="241"/>
      <c r="AK47" s="243"/>
      <c r="AL47" s="245"/>
      <c r="AM47" s="228"/>
      <c r="AN47" s="230"/>
      <c r="AO47" s="230"/>
      <c r="AP47" s="231"/>
      <c r="AQ47" s="230"/>
      <c r="AR47" s="230"/>
      <c r="AS47" s="230"/>
    </row>
    <row r="48" spans="1:45" ht="91.5" customHeight="1" thickTop="1" thickBot="1">
      <c r="A48" s="278" t="s">
        <v>4</v>
      </c>
      <c r="B48" s="269"/>
      <c r="C48" s="340" t="s">
        <v>230</v>
      </c>
      <c r="D48" s="240" t="s">
        <v>245</v>
      </c>
      <c r="E48" s="240" t="s">
        <v>246</v>
      </c>
      <c r="F48" s="46" t="s">
        <v>78</v>
      </c>
      <c r="G48" s="92" t="s">
        <v>247</v>
      </c>
      <c r="H48" s="240" t="s">
        <v>248</v>
      </c>
      <c r="I48" s="342" t="s">
        <v>249</v>
      </c>
      <c r="J48" s="240" t="s">
        <v>60</v>
      </c>
      <c r="K48" s="340" t="s">
        <v>250</v>
      </c>
      <c r="L48" s="240" t="s">
        <v>91</v>
      </c>
      <c r="M48" s="248">
        <f>VLOOKUP(L48,'[2]Datos Validacion'!$C$6:$D$10,2,0)</f>
        <v>0.6</v>
      </c>
      <c r="N48" s="250" t="s">
        <v>110</v>
      </c>
      <c r="O48" s="252">
        <f>VLOOKUP(N48,'[2]Datos Validacion'!$E$6:$F$15,2,0)</f>
        <v>0.6</v>
      </c>
      <c r="P48" s="254" t="s">
        <v>251</v>
      </c>
      <c r="Q48" s="256" t="s">
        <v>116</v>
      </c>
      <c r="R48" s="61" t="s">
        <v>252</v>
      </c>
      <c r="S48" s="49" t="s">
        <v>67</v>
      </c>
      <c r="T48" s="52" t="s">
        <v>253</v>
      </c>
      <c r="U48" s="49" t="s">
        <v>68</v>
      </c>
      <c r="V48" s="49" t="s">
        <v>69</v>
      </c>
      <c r="W48" s="51">
        <f>VLOOKUP(V48,'[2]Datos Validacion'!$K$6:$L$8,2,0)</f>
        <v>0.25</v>
      </c>
      <c r="X48" s="52" t="s">
        <v>254</v>
      </c>
      <c r="Y48" s="51">
        <f>VLOOKUP(X48,'[2]Datos Validacion'!$M$6:$N$7,2,0)</f>
        <v>0.25</v>
      </c>
      <c r="Z48" s="49" t="s">
        <v>71</v>
      </c>
      <c r="AA48" s="82" t="s">
        <v>255</v>
      </c>
      <c r="AB48" s="49" t="s">
        <v>73</v>
      </c>
      <c r="AC48" s="82" t="s">
        <v>256</v>
      </c>
      <c r="AD48" s="54">
        <f t="shared" si="0"/>
        <v>0.5</v>
      </c>
      <c r="AE48" s="55" t="str">
        <f t="shared" si="1"/>
        <v>BAJA</v>
      </c>
      <c r="AF48" s="55">
        <f t="shared" si="2"/>
        <v>0.3</v>
      </c>
      <c r="AG48" s="258" t="str">
        <f t="shared" si="3"/>
        <v>MODERADO</v>
      </c>
      <c r="AH48" s="258">
        <f t="shared" si="4"/>
        <v>0.6</v>
      </c>
      <c r="AI48" s="256" t="s">
        <v>116</v>
      </c>
      <c r="AJ48" s="240" t="s">
        <v>117</v>
      </c>
      <c r="AK48" s="242"/>
      <c r="AL48" s="244"/>
      <c r="AM48" s="228">
        <v>44804</v>
      </c>
      <c r="AN48" s="228" t="s">
        <v>494</v>
      </c>
      <c r="AO48" s="228" t="s">
        <v>495</v>
      </c>
      <c r="AP48" s="228" t="s">
        <v>496</v>
      </c>
      <c r="AQ48" s="228"/>
      <c r="AR48" s="228" t="s">
        <v>4</v>
      </c>
      <c r="AS48" s="228" t="s">
        <v>497</v>
      </c>
    </row>
    <row r="49" spans="1:46" ht="78.75" customHeight="1" thickTop="1" thickBot="1">
      <c r="A49" s="279"/>
      <c r="B49" s="280"/>
      <c r="C49" s="341"/>
      <c r="D49" s="241"/>
      <c r="E49" s="241"/>
      <c r="F49" s="58" t="s">
        <v>78</v>
      </c>
      <c r="G49" s="76" t="s">
        <v>257</v>
      </c>
      <c r="H49" s="241"/>
      <c r="I49" s="343"/>
      <c r="J49" s="241"/>
      <c r="K49" s="341"/>
      <c r="L49" s="241"/>
      <c r="M49" s="249"/>
      <c r="N49" s="251"/>
      <c r="O49" s="253"/>
      <c r="P49" s="255"/>
      <c r="Q49" s="257"/>
      <c r="R49" s="72" t="s">
        <v>258</v>
      </c>
      <c r="S49" s="73" t="s">
        <v>67</v>
      </c>
      <c r="T49" s="207" t="s">
        <v>259</v>
      </c>
      <c r="U49" s="73" t="s">
        <v>68</v>
      </c>
      <c r="V49" s="73" t="s">
        <v>69</v>
      </c>
      <c r="W49" s="75">
        <f>VLOOKUP(V49,'[2]Datos Validacion'!$K$6:$L$8,2,0)</f>
        <v>0.25</v>
      </c>
      <c r="X49" s="74" t="s">
        <v>70</v>
      </c>
      <c r="Y49" s="75">
        <f>VLOOKUP(X49,'[2]Datos Validacion'!$M$6:$N$7,2,0)</f>
        <v>0.15</v>
      </c>
      <c r="Z49" s="73" t="s">
        <v>71</v>
      </c>
      <c r="AA49" s="76" t="s">
        <v>255</v>
      </c>
      <c r="AB49" s="73" t="s">
        <v>73</v>
      </c>
      <c r="AC49" s="76" t="s">
        <v>260</v>
      </c>
      <c r="AD49" s="78">
        <f t="shared" si="0"/>
        <v>0.4</v>
      </c>
      <c r="AE49" s="79" t="str">
        <f t="shared" si="1"/>
        <v>MUY BAJA</v>
      </c>
      <c r="AF49" s="105">
        <f>+AF48-(AF48*AD49)</f>
        <v>0.18</v>
      </c>
      <c r="AG49" s="259"/>
      <c r="AH49" s="259"/>
      <c r="AI49" s="257"/>
      <c r="AJ49" s="241"/>
      <c r="AK49" s="243"/>
      <c r="AL49" s="245"/>
      <c r="AM49" s="228"/>
      <c r="AN49" s="228"/>
      <c r="AO49" s="228"/>
      <c r="AP49" s="228"/>
      <c r="AQ49" s="228"/>
      <c r="AR49" s="228"/>
      <c r="AS49" s="228"/>
    </row>
    <row r="50" spans="1:46" ht="33" customHeight="1" thickTop="1" thickBot="1">
      <c r="A50" s="278" t="s">
        <v>4</v>
      </c>
      <c r="B50" s="269"/>
      <c r="C50" s="281" t="s">
        <v>261</v>
      </c>
      <c r="D50" s="240" t="s">
        <v>262</v>
      </c>
      <c r="E50" s="240" t="s">
        <v>263</v>
      </c>
      <c r="F50" s="46" t="s">
        <v>56</v>
      </c>
      <c r="G50" s="60" t="s">
        <v>264</v>
      </c>
      <c r="H50" s="240" t="s">
        <v>265</v>
      </c>
      <c r="I50" s="285" t="s">
        <v>266</v>
      </c>
      <c r="J50" s="240" t="s">
        <v>60</v>
      </c>
      <c r="K50" s="336" t="s">
        <v>267</v>
      </c>
      <c r="L50" s="240" t="s">
        <v>216</v>
      </c>
      <c r="M50" s="248">
        <f>VLOOKUP(L50,'[2]Datos Validacion'!$C$6:$D$10,2,0)</f>
        <v>1</v>
      </c>
      <c r="N50" s="250" t="s">
        <v>63</v>
      </c>
      <c r="O50" s="252">
        <f>VLOOKUP(N50,'[2]Datos Validacion'!$E$6:$F$15,2,0)</f>
        <v>0.8</v>
      </c>
      <c r="P50" s="254" t="s">
        <v>64</v>
      </c>
      <c r="Q50" s="256" t="s">
        <v>75</v>
      </c>
      <c r="R50" s="202" t="s">
        <v>430</v>
      </c>
      <c r="S50" s="194" t="s">
        <v>67</v>
      </c>
      <c r="T50" s="191" t="s">
        <v>434</v>
      </c>
      <c r="U50" s="194" t="s">
        <v>68</v>
      </c>
      <c r="V50" s="194" t="s">
        <v>120</v>
      </c>
      <c r="W50" s="205">
        <f>VLOOKUP(V50,'[2]Datos Validacion'!$K$6:$L$8,2,0)</f>
        <v>0.15</v>
      </c>
      <c r="X50" s="191" t="s">
        <v>254</v>
      </c>
      <c r="Y50" s="205">
        <f>VLOOKUP(X50,'[2]Datos Validacion'!$M$6:$N$7,2,0)</f>
        <v>0.25</v>
      </c>
      <c r="Z50" s="194" t="s">
        <v>71</v>
      </c>
      <c r="AA50" s="204" t="s">
        <v>436</v>
      </c>
      <c r="AB50" s="194" t="s">
        <v>73</v>
      </c>
      <c r="AC50" s="204" t="s">
        <v>439</v>
      </c>
      <c r="AD50" s="198">
        <f t="shared" si="0"/>
        <v>0.4</v>
      </c>
      <c r="AE50" s="192" t="str">
        <f t="shared" si="1"/>
        <v>MEDIA</v>
      </c>
      <c r="AF50" s="192">
        <f t="shared" si="2"/>
        <v>0.6</v>
      </c>
      <c r="AG50" s="258" t="str">
        <f t="shared" si="3"/>
        <v>MAYOR</v>
      </c>
      <c r="AH50" s="258">
        <f t="shared" si="4"/>
        <v>0.8</v>
      </c>
      <c r="AI50" s="256" t="s">
        <v>75</v>
      </c>
      <c r="AJ50" s="240" t="s">
        <v>76</v>
      </c>
      <c r="AK50" s="301" t="s">
        <v>268</v>
      </c>
      <c r="AL50" s="244"/>
      <c r="AM50" s="228">
        <v>44804</v>
      </c>
      <c r="AN50" s="451" t="s">
        <v>498</v>
      </c>
      <c r="AO50" s="230" t="s">
        <v>499</v>
      </c>
      <c r="AP50" s="229" t="s">
        <v>500</v>
      </c>
      <c r="AQ50" s="230"/>
      <c r="AR50" s="230" t="s">
        <v>4</v>
      </c>
      <c r="AS50" s="451" t="s">
        <v>501</v>
      </c>
      <c r="AT50" s="211"/>
    </row>
    <row r="51" spans="1:46" ht="27" thickTop="1" thickBot="1">
      <c r="A51" s="283"/>
      <c r="B51" s="270"/>
      <c r="C51" s="284"/>
      <c r="D51" s="277"/>
      <c r="E51" s="277"/>
      <c r="F51" s="56" t="s">
        <v>56</v>
      </c>
      <c r="G51" s="63" t="s">
        <v>269</v>
      </c>
      <c r="H51" s="277"/>
      <c r="I51" s="339"/>
      <c r="J51" s="277"/>
      <c r="K51" s="337"/>
      <c r="L51" s="277"/>
      <c r="M51" s="262"/>
      <c r="N51" s="263"/>
      <c r="O51" s="264"/>
      <c r="P51" s="265"/>
      <c r="Q51" s="266"/>
      <c r="R51" s="201" t="s">
        <v>431</v>
      </c>
      <c r="S51" s="196" t="s">
        <v>67</v>
      </c>
      <c r="T51" s="201" t="s">
        <v>434</v>
      </c>
      <c r="U51" s="196" t="s">
        <v>68</v>
      </c>
      <c r="V51" s="196" t="s">
        <v>120</v>
      </c>
      <c r="W51" s="206">
        <v>0.15</v>
      </c>
      <c r="X51" s="195" t="s">
        <v>254</v>
      </c>
      <c r="Y51" s="206">
        <v>0.25</v>
      </c>
      <c r="Z51" s="196" t="s">
        <v>71</v>
      </c>
      <c r="AA51" s="201" t="s">
        <v>436</v>
      </c>
      <c r="AB51" s="196" t="s">
        <v>73</v>
      </c>
      <c r="AC51" s="201" t="s">
        <v>439</v>
      </c>
      <c r="AD51" s="197">
        <f t="shared" si="0"/>
        <v>0.4</v>
      </c>
      <c r="AE51" s="192" t="str">
        <f t="shared" si="1"/>
        <v>BAJA</v>
      </c>
      <c r="AF51" s="193">
        <f>+AF50-(AF50*AD51)</f>
        <v>0.36</v>
      </c>
      <c r="AG51" s="261"/>
      <c r="AH51" s="261"/>
      <c r="AI51" s="266"/>
      <c r="AJ51" s="277"/>
      <c r="AK51" s="332"/>
      <c r="AL51" s="260"/>
      <c r="AM51" s="228"/>
      <c r="AN51" s="451"/>
      <c r="AO51" s="230"/>
      <c r="AP51" s="229"/>
      <c r="AQ51" s="230"/>
      <c r="AR51" s="230"/>
      <c r="AS51" s="451"/>
      <c r="AT51" s="211"/>
    </row>
    <row r="52" spans="1:46" ht="116.25" customHeight="1" thickTop="1" thickBot="1">
      <c r="A52" s="283"/>
      <c r="B52" s="270"/>
      <c r="C52" s="284"/>
      <c r="D52" s="277"/>
      <c r="E52" s="277"/>
      <c r="F52" s="56" t="s">
        <v>56</v>
      </c>
      <c r="G52" s="63" t="s">
        <v>270</v>
      </c>
      <c r="H52" s="277"/>
      <c r="I52" s="339"/>
      <c r="J52" s="277"/>
      <c r="K52" s="337"/>
      <c r="L52" s="277"/>
      <c r="M52" s="262"/>
      <c r="N52" s="263"/>
      <c r="O52" s="264"/>
      <c r="P52" s="265"/>
      <c r="Q52" s="266"/>
      <c r="R52" s="327" t="s">
        <v>432</v>
      </c>
      <c r="S52" s="270" t="s">
        <v>67</v>
      </c>
      <c r="T52" s="333" t="s">
        <v>435</v>
      </c>
      <c r="U52" s="270" t="s">
        <v>68</v>
      </c>
      <c r="V52" s="270" t="s">
        <v>69</v>
      </c>
      <c r="W52" s="262">
        <f>VLOOKUP(V52,'[2]Datos Validacion'!$K$6:$L$8,2,0)</f>
        <v>0.25</v>
      </c>
      <c r="X52" s="274" t="s">
        <v>254</v>
      </c>
      <c r="Y52" s="262">
        <f>VLOOKUP(X52,'[2]Datos Validacion'!$M$6:$N$7,2,0)</f>
        <v>0.25</v>
      </c>
      <c r="Z52" s="270" t="s">
        <v>71</v>
      </c>
      <c r="AA52" s="327" t="s">
        <v>437</v>
      </c>
      <c r="AB52" s="270" t="s">
        <v>73</v>
      </c>
      <c r="AC52" s="327" t="s">
        <v>440</v>
      </c>
      <c r="AD52" s="276">
        <f t="shared" ref="AD52:AD73" si="12">+W52+Y52</f>
        <v>0.5</v>
      </c>
      <c r="AE52" s="261" t="str">
        <f t="shared" ref="AE52:AE73" si="13">IF(AF52&lt;=20%,"MUY BAJA",IF(AF52&lt;=40%,"BAJA",IF(AF52&lt;=60%,"MEDIA",IF(AF52&lt;=80%,"ALTA","MUY ALTA"))))</f>
        <v>MUY BAJA</v>
      </c>
      <c r="AF52" s="261">
        <f>+AF51-(AF51*AD52)</f>
        <v>0.18</v>
      </c>
      <c r="AG52" s="261"/>
      <c r="AH52" s="261"/>
      <c r="AI52" s="266"/>
      <c r="AJ52" s="277"/>
      <c r="AK52" s="332"/>
      <c r="AL52" s="260"/>
      <c r="AM52" s="228"/>
      <c r="AN52" s="451"/>
      <c r="AO52" s="230"/>
      <c r="AP52" s="229"/>
      <c r="AQ52" s="230"/>
      <c r="AR52" s="230"/>
      <c r="AS52" s="451"/>
      <c r="AT52" s="211"/>
    </row>
    <row r="53" spans="1:46" ht="363" customHeight="1" thickTop="1" thickBot="1">
      <c r="A53" s="283"/>
      <c r="B53" s="270"/>
      <c r="C53" s="284"/>
      <c r="D53" s="277"/>
      <c r="E53" s="277"/>
      <c r="F53" s="56" t="s">
        <v>56</v>
      </c>
      <c r="G53" s="63" t="s">
        <v>271</v>
      </c>
      <c r="H53" s="277"/>
      <c r="I53" s="339"/>
      <c r="J53" s="277"/>
      <c r="K53" s="337"/>
      <c r="L53" s="277"/>
      <c r="M53" s="262"/>
      <c r="N53" s="263"/>
      <c r="O53" s="264"/>
      <c r="P53" s="265"/>
      <c r="Q53" s="266"/>
      <c r="R53" s="328"/>
      <c r="S53" s="270"/>
      <c r="T53" s="334"/>
      <c r="U53" s="270"/>
      <c r="V53" s="270"/>
      <c r="W53" s="262"/>
      <c r="X53" s="274"/>
      <c r="Y53" s="262"/>
      <c r="Z53" s="270"/>
      <c r="AA53" s="328"/>
      <c r="AB53" s="270"/>
      <c r="AC53" s="328"/>
      <c r="AD53" s="276"/>
      <c r="AE53" s="261"/>
      <c r="AF53" s="261"/>
      <c r="AG53" s="261"/>
      <c r="AH53" s="261"/>
      <c r="AI53" s="266"/>
      <c r="AJ53" s="277"/>
      <c r="AK53" s="332"/>
      <c r="AL53" s="260"/>
      <c r="AM53" s="228"/>
      <c r="AN53" s="451"/>
      <c r="AO53" s="230"/>
      <c r="AP53" s="229"/>
      <c r="AQ53" s="230"/>
      <c r="AR53" s="230"/>
      <c r="AS53" s="451"/>
      <c r="AT53" s="211"/>
    </row>
    <row r="54" spans="1:46" ht="241.5" customHeight="1" thickTop="1" thickBot="1">
      <c r="A54" s="283"/>
      <c r="B54" s="270"/>
      <c r="C54" s="284"/>
      <c r="D54" s="277"/>
      <c r="E54" s="277"/>
      <c r="F54" s="56" t="s">
        <v>56</v>
      </c>
      <c r="G54" s="63" t="s">
        <v>272</v>
      </c>
      <c r="H54" s="277"/>
      <c r="I54" s="339"/>
      <c r="J54" s="277"/>
      <c r="K54" s="337"/>
      <c r="L54" s="277"/>
      <c r="M54" s="262"/>
      <c r="N54" s="263"/>
      <c r="O54" s="264"/>
      <c r="P54" s="265"/>
      <c r="Q54" s="266"/>
      <c r="R54" s="329"/>
      <c r="S54" s="270"/>
      <c r="T54" s="335"/>
      <c r="U54" s="270"/>
      <c r="V54" s="270"/>
      <c r="W54" s="262"/>
      <c r="X54" s="274"/>
      <c r="Y54" s="262"/>
      <c r="Z54" s="270"/>
      <c r="AA54" s="329"/>
      <c r="AB54" s="270"/>
      <c r="AC54" s="329"/>
      <c r="AD54" s="276"/>
      <c r="AE54" s="261"/>
      <c r="AF54" s="261"/>
      <c r="AG54" s="261"/>
      <c r="AH54" s="261"/>
      <c r="AI54" s="266"/>
      <c r="AJ54" s="277"/>
      <c r="AK54" s="332"/>
      <c r="AL54" s="260"/>
      <c r="AM54" s="228"/>
      <c r="AN54" s="216" t="s">
        <v>502</v>
      </c>
      <c r="AO54" s="230"/>
      <c r="AP54" s="229"/>
      <c r="AQ54" s="212"/>
      <c r="AR54" s="212" t="s">
        <v>4</v>
      </c>
      <c r="AS54" s="216" t="s">
        <v>503</v>
      </c>
      <c r="AT54" s="211"/>
    </row>
    <row r="55" spans="1:46" ht="409.5" customHeight="1" thickTop="1" thickBot="1">
      <c r="A55" s="279"/>
      <c r="B55" s="280"/>
      <c r="C55" s="282"/>
      <c r="D55" s="241"/>
      <c r="E55" s="241"/>
      <c r="F55" s="58" t="s">
        <v>56</v>
      </c>
      <c r="G55" s="97" t="s">
        <v>273</v>
      </c>
      <c r="H55" s="241"/>
      <c r="I55" s="286"/>
      <c r="J55" s="241"/>
      <c r="K55" s="338"/>
      <c r="L55" s="241"/>
      <c r="M55" s="249"/>
      <c r="N55" s="251"/>
      <c r="O55" s="253"/>
      <c r="P55" s="255"/>
      <c r="Q55" s="257"/>
      <c r="R55" s="71" t="s">
        <v>433</v>
      </c>
      <c r="S55" s="73" t="s">
        <v>67</v>
      </c>
      <c r="T55" s="199" t="s">
        <v>435</v>
      </c>
      <c r="U55" s="73" t="s">
        <v>68</v>
      </c>
      <c r="V55" s="73" t="s">
        <v>69</v>
      </c>
      <c r="W55" s="75">
        <f>VLOOKUP(V55,'[2]Datos Validacion'!$K$6:$L$8,2,0)</f>
        <v>0.25</v>
      </c>
      <c r="X55" s="74" t="s">
        <v>254</v>
      </c>
      <c r="Y55" s="75">
        <f>VLOOKUP(X55,'[2]Datos Validacion'!$M$6:$N$7,2,0)</f>
        <v>0.25</v>
      </c>
      <c r="Z55" s="73" t="s">
        <v>71</v>
      </c>
      <c r="AA55" s="200" t="s">
        <v>438</v>
      </c>
      <c r="AB55" s="73" t="s">
        <v>73</v>
      </c>
      <c r="AC55" s="203" t="s">
        <v>441</v>
      </c>
      <c r="AD55" s="78">
        <f t="shared" si="12"/>
        <v>0.5</v>
      </c>
      <c r="AE55" s="79" t="str">
        <f t="shared" si="13"/>
        <v>MUY BAJA</v>
      </c>
      <c r="AF55" s="105">
        <f>AF52-(AF52*AD55)</f>
        <v>0.09</v>
      </c>
      <c r="AG55" s="259"/>
      <c r="AH55" s="259"/>
      <c r="AI55" s="257"/>
      <c r="AJ55" s="241"/>
      <c r="AK55" s="302"/>
      <c r="AL55" s="245"/>
      <c r="AM55" s="228"/>
      <c r="AN55" s="217" t="s">
        <v>504</v>
      </c>
      <c r="AO55" s="230"/>
      <c r="AP55" s="229"/>
      <c r="AQ55" s="212"/>
      <c r="AR55" s="212" t="s">
        <v>4</v>
      </c>
      <c r="AS55" s="218" t="s">
        <v>505</v>
      </c>
      <c r="AT55" s="211"/>
    </row>
    <row r="56" spans="1:46" ht="77.25" customHeight="1" thickTop="1" thickBot="1">
      <c r="A56" s="293" t="s">
        <v>4</v>
      </c>
      <c r="B56" s="295"/>
      <c r="C56" s="325" t="s">
        <v>274</v>
      </c>
      <c r="D56" s="323" t="s">
        <v>275</v>
      </c>
      <c r="E56" s="323" t="s">
        <v>276</v>
      </c>
      <c r="F56" s="291" t="s">
        <v>56</v>
      </c>
      <c r="G56" s="289" t="s">
        <v>277</v>
      </c>
      <c r="H56" s="323" t="s">
        <v>278</v>
      </c>
      <c r="I56" s="291" t="s">
        <v>279</v>
      </c>
      <c r="J56" s="291" t="s">
        <v>60</v>
      </c>
      <c r="K56" s="323" t="s">
        <v>280</v>
      </c>
      <c r="L56" s="291" t="s">
        <v>91</v>
      </c>
      <c r="M56" s="309">
        <f>VLOOKUP(L56,'[2]Datos Validacion'!$C$6:$D$10,2,0)</f>
        <v>0.6</v>
      </c>
      <c r="N56" s="315" t="s">
        <v>281</v>
      </c>
      <c r="O56" s="317">
        <f>VLOOKUP(N56,'[2]Datos Validacion'!$E$6:$F$15,2,0)</f>
        <v>1</v>
      </c>
      <c r="P56" s="330" t="s">
        <v>282</v>
      </c>
      <c r="Q56" s="307" t="s">
        <v>283</v>
      </c>
      <c r="R56" s="291" t="s">
        <v>284</v>
      </c>
      <c r="S56" s="291" t="s">
        <v>67</v>
      </c>
      <c r="T56" s="291" t="s">
        <v>285</v>
      </c>
      <c r="U56" s="291" t="s">
        <v>68</v>
      </c>
      <c r="V56" s="291" t="s">
        <v>69</v>
      </c>
      <c r="W56" s="291">
        <f>VLOOKUP(V56,'[2]Datos Validacion'!$K$6:$L$8,2,0)</f>
        <v>0.25</v>
      </c>
      <c r="X56" s="291" t="s">
        <v>70</v>
      </c>
      <c r="Y56" s="291">
        <f>VLOOKUP(X56,'[2]Datos Validacion'!$M$6:$N$7,2,0)</f>
        <v>0.15</v>
      </c>
      <c r="Z56" s="291" t="s">
        <v>71</v>
      </c>
      <c r="AA56" s="291" t="s">
        <v>286</v>
      </c>
      <c r="AB56" s="291" t="s">
        <v>73</v>
      </c>
      <c r="AC56" s="291" t="s">
        <v>287</v>
      </c>
      <c r="AD56" s="313">
        <f t="shared" si="12"/>
        <v>0.4</v>
      </c>
      <c r="AE56" s="305" t="str">
        <f t="shared" si="13"/>
        <v>BAJA</v>
      </c>
      <c r="AF56" s="305">
        <f t="shared" ref="AF56:AF60" si="14">IF(OR(V56="prevenir",V56="detectar"),(M56-(M56*AD56)), M56)</f>
        <v>0.36</v>
      </c>
      <c r="AG56" s="305" t="str">
        <f t="shared" ref="AG56:AG60" si="15">IF(AH56&lt;=20%,"LEVE",IF(AH56&lt;=40%,"MENOR",IF(AH56&lt;=60%,"MODERADO",IF(AH56&lt;=80%,"MAYOR","CATASTROFICO"))))</f>
        <v>CATASTROFICO</v>
      </c>
      <c r="AH56" s="305">
        <f t="shared" ref="AH56:AH60" si="16">IF(V56="corregir",(O56-(O56*AD56)), O56)</f>
        <v>1</v>
      </c>
      <c r="AI56" s="307" t="s">
        <v>283</v>
      </c>
      <c r="AJ56" s="291" t="s">
        <v>76</v>
      </c>
      <c r="AK56" s="301" t="s">
        <v>288</v>
      </c>
      <c r="AL56" s="303"/>
      <c r="AM56" s="228" t="s">
        <v>506</v>
      </c>
      <c r="AN56" s="228" t="s">
        <v>507</v>
      </c>
      <c r="AO56" s="228" t="s">
        <v>508</v>
      </c>
      <c r="AP56" s="228" t="s">
        <v>509</v>
      </c>
      <c r="AQ56" s="228"/>
      <c r="AR56" s="228" t="s">
        <v>4</v>
      </c>
      <c r="AS56" s="228" t="s">
        <v>510</v>
      </c>
    </row>
    <row r="57" spans="1:46" ht="48.75" customHeight="1" thickTop="1" thickBot="1">
      <c r="A57" s="294"/>
      <c r="B57" s="296"/>
      <c r="C57" s="326"/>
      <c r="D57" s="324"/>
      <c r="E57" s="324"/>
      <c r="F57" s="292"/>
      <c r="G57" s="290"/>
      <c r="H57" s="324"/>
      <c r="I57" s="292"/>
      <c r="J57" s="292"/>
      <c r="K57" s="324"/>
      <c r="L57" s="292"/>
      <c r="M57" s="310"/>
      <c r="N57" s="316"/>
      <c r="O57" s="318"/>
      <c r="P57" s="331"/>
      <c r="Q57" s="308"/>
      <c r="R57" s="292"/>
      <c r="S57" s="292"/>
      <c r="T57" s="292"/>
      <c r="U57" s="292"/>
      <c r="V57" s="292"/>
      <c r="W57" s="292"/>
      <c r="X57" s="292"/>
      <c r="Y57" s="292"/>
      <c r="Z57" s="292"/>
      <c r="AA57" s="292"/>
      <c r="AB57" s="292"/>
      <c r="AC57" s="292"/>
      <c r="AD57" s="314"/>
      <c r="AE57" s="306"/>
      <c r="AF57" s="306"/>
      <c r="AG57" s="306"/>
      <c r="AH57" s="306"/>
      <c r="AI57" s="308"/>
      <c r="AJ57" s="292"/>
      <c r="AK57" s="302"/>
      <c r="AL57" s="304"/>
      <c r="AM57" s="228"/>
      <c r="AN57" s="228" t="s">
        <v>507</v>
      </c>
      <c r="AO57" s="228" t="s">
        <v>508</v>
      </c>
      <c r="AP57" s="228" t="s">
        <v>509</v>
      </c>
      <c r="AQ57" s="228"/>
      <c r="AR57" s="228" t="s">
        <v>4</v>
      </c>
      <c r="AS57" s="228" t="s">
        <v>510</v>
      </c>
    </row>
    <row r="58" spans="1:46" ht="27.75" customHeight="1" thickTop="1" thickBot="1">
      <c r="A58" s="293" t="s">
        <v>4</v>
      </c>
      <c r="B58" s="295"/>
      <c r="C58" s="325" t="s">
        <v>274</v>
      </c>
      <c r="D58" s="323" t="s">
        <v>275</v>
      </c>
      <c r="E58" s="323" t="s">
        <v>276</v>
      </c>
      <c r="F58" s="291" t="s">
        <v>78</v>
      </c>
      <c r="G58" s="289" t="s">
        <v>289</v>
      </c>
      <c r="H58" s="323" t="s">
        <v>290</v>
      </c>
      <c r="I58" s="291" t="s">
        <v>291</v>
      </c>
      <c r="J58" s="291" t="s">
        <v>60</v>
      </c>
      <c r="K58" s="323" t="s">
        <v>292</v>
      </c>
      <c r="L58" s="291" t="s">
        <v>91</v>
      </c>
      <c r="M58" s="309">
        <f>VLOOKUP(L58,'[2]Datos Validacion'!$C$6:$D$10,2,0)</f>
        <v>0.6</v>
      </c>
      <c r="N58" s="315" t="s">
        <v>281</v>
      </c>
      <c r="O58" s="317">
        <f>VLOOKUP(N58,'[2]Datos Validacion'!$E$6:$F$15,2,0)</f>
        <v>1</v>
      </c>
      <c r="P58" s="319" t="s">
        <v>293</v>
      </c>
      <c r="Q58" s="307" t="s">
        <v>283</v>
      </c>
      <c r="R58" s="291" t="s">
        <v>294</v>
      </c>
      <c r="S58" s="291" t="s">
        <v>67</v>
      </c>
      <c r="T58" s="291" t="s">
        <v>295</v>
      </c>
      <c r="U58" s="291" t="s">
        <v>68</v>
      </c>
      <c r="V58" s="291" t="s">
        <v>69</v>
      </c>
      <c r="W58" s="291">
        <f>VLOOKUP(V58,'[2]Datos Validacion'!$K$6:$L$8,2,0)</f>
        <v>0.25</v>
      </c>
      <c r="X58" s="291" t="s">
        <v>70</v>
      </c>
      <c r="Y58" s="291">
        <f>VLOOKUP(X58,'[2]Datos Validacion'!$M$6:$N$7,2,0)</f>
        <v>0.15</v>
      </c>
      <c r="Z58" s="291" t="s">
        <v>71</v>
      </c>
      <c r="AA58" s="291" t="s">
        <v>296</v>
      </c>
      <c r="AB58" s="291" t="s">
        <v>73</v>
      </c>
      <c r="AC58" s="291" t="s">
        <v>297</v>
      </c>
      <c r="AD58" s="291">
        <f t="shared" si="12"/>
        <v>0.4</v>
      </c>
      <c r="AE58" s="305" t="str">
        <f t="shared" si="13"/>
        <v>BAJA</v>
      </c>
      <c r="AF58" s="305">
        <f t="shared" si="14"/>
        <v>0.36</v>
      </c>
      <c r="AG58" s="305" t="str">
        <f t="shared" si="15"/>
        <v>CATASTROFICO</v>
      </c>
      <c r="AH58" s="305">
        <f t="shared" si="16"/>
        <v>1</v>
      </c>
      <c r="AI58" s="307" t="s">
        <v>283</v>
      </c>
      <c r="AJ58" s="321" t="s">
        <v>76</v>
      </c>
      <c r="AK58" s="301" t="s">
        <v>288</v>
      </c>
      <c r="AL58" s="321"/>
      <c r="AM58" s="228" t="s">
        <v>506</v>
      </c>
      <c r="AN58" s="228" t="s">
        <v>511</v>
      </c>
      <c r="AO58" s="228" t="s">
        <v>512</v>
      </c>
      <c r="AP58" s="228" t="s">
        <v>513</v>
      </c>
      <c r="AQ58" s="228"/>
      <c r="AR58" s="228" t="s">
        <v>4</v>
      </c>
      <c r="AS58" s="228" t="s">
        <v>514</v>
      </c>
    </row>
    <row r="59" spans="1:46" ht="81" customHeight="1" thickTop="1" thickBot="1">
      <c r="A59" s="294"/>
      <c r="B59" s="296"/>
      <c r="C59" s="326"/>
      <c r="D59" s="324"/>
      <c r="E59" s="324"/>
      <c r="F59" s="292"/>
      <c r="G59" s="290"/>
      <c r="H59" s="324"/>
      <c r="I59" s="292"/>
      <c r="J59" s="292"/>
      <c r="K59" s="324"/>
      <c r="L59" s="292"/>
      <c r="M59" s="310"/>
      <c r="N59" s="316"/>
      <c r="O59" s="318"/>
      <c r="P59" s="320"/>
      <c r="Q59" s="308"/>
      <c r="R59" s="292"/>
      <c r="S59" s="292"/>
      <c r="T59" s="292"/>
      <c r="U59" s="292"/>
      <c r="V59" s="292"/>
      <c r="W59" s="292"/>
      <c r="X59" s="292"/>
      <c r="Y59" s="292"/>
      <c r="Z59" s="292"/>
      <c r="AA59" s="292"/>
      <c r="AB59" s="292"/>
      <c r="AC59" s="292"/>
      <c r="AD59" s="292"/>
      <c r="AE59" s="306"/>
      <c r="AF59" s="306"/>
      <c r="AG59" s="306"/>
      <c r="AH59" s="306"/>
      <c r="AI59" s="308"/>
      <c r="AJ59" s="322"/>
      <c r="AK59" s="301"/>
      <c r="AL59" s="322"/>
      <c r="AM59" s="228" t="s">
        <v>506</v>
      </c>
      <c r="AN59" s="228" t="s">
        <v>511</v>
      </c>
      <c r="AO59" s="228" t="s">
        <v>512</v>
      </c>
      <c r="AP59" s="228" t="s">
        <v>513</v>
      </c>
      <c r="AQ59" s="228"/>
      <c r="AR59" s="228" t="s">
        <v>4</v>
      </c>
      <c r="AS59" s="228" t="s">
        <v>514</v>
      </c>
    </row>
    <row r="60" spans="1:46" ht="57.75" customHeight="1" thickTop="1" thickBot="1">
      <c r="A60" s="293" t="s">
        <v>4</v>
      </c>
      <c r="B60" s="295"/>
      <c r="C60" s="297" t="s">
        <v>274</v>
      </c>
      <c r="D60" s="291" t="s">
        <v>275</v>
      </c>
      <c r="E60" s="291" t="s">
        <v>276</v>
      </c>
      <c r="F60" s="291" t="s">
        <v>78</v>
      </c>
      <c r="G60" s="299" t="s">
        <v>298</v>
      </c>
      <c r="H60" s="291" t="s">
        <v>299</v>
      </c>
      <c r="I60" s="291" t="s">
        <v>300</v>
      </c>
      <c r="J60" s="291" t="s">
        <v>60</v>
      </c>
      <c r="K60" s="291" t="s">
        <v>301</v>
      </c>
      <c r="L60" s="291" t="s">
        <v>62</v>
      </c>
      <c r="M60" s="309">
        <f>VLOOKUP(L60,'[2]Datos Validacion'!$C$6:$D$10,2,0)</f>
        <v>0.4</v>
      </c>
      <c r="N60" s="315" t="s">
        <v>281</v>
      </c>
      <c r="O60" s="317">
        <f>VLOOKUP(N60,'[2]Datos Validacion'!$E$6:$F$15,2,0)</f>
        <v>1</v>
      </c>
      <c r="P60" s="319" t="s">
        <v>282</v>
      </c>
      <c r="Q60" s="307" t="s">
        <v>283</v>
      </c>
      <c r="R60" s="291" t="s">
        <v>302</v>
      </c>
      <c r="S60" s="287" t="s">
        <v>67</v>
      </c>
      <c r="T60" s="289" t="s">
        <v>303</v>
      </c>
      <c r="U60" s="287" t="s">
        <v>68</v>
      </c>
      <c r="V60" s="287" t="s">
        <v>69</v>
      </c>
      <c r="W60" s="309">
        <f>VLOOKUP(V60,'[2]Datos Validacion'!$K$6:$L$8,2,0)</f>
        <v>0.25</v>
      </c>
      <c r="X60" s="289" t="s">
        <v>70</v>
      </c>
      <c r="Y60" s="309">
        <f>VLOOKUP(X60,'[2]Datos Validacion'!$M$6:$N$7,2,0)</f>
        <v>0.15</v>
      </c>
      <c r="Z60" s="287" t="s">
        <v>71</v>
      </c>
      <c r="AA60" s="311" t="s">
        <v>304</v>
      </c>
      <c r="AB60" s="287" t="s">
        <v>73</v>
      </c>
      <c r="AC60" s="289" t="s">
        <v>305</v>
      </c>
      <c r="AD60" s="313">
        <f t="shared" si="12"/>
        <v>0.4</v>
      </c>
      <c r="AE60" s="305" t="str">
        <f t="shared" si="13"/>
        <v>BAJA</v>
      </c>
      <c r="AF60" s="305">
        <f t="shared" si="14"/>
        <v>0.24</v>
      </c>
      <c r="AG60" s="305" t="str">
        <f t="shared" si="15"/>
        <v>CATASTROFICO</v>
      </c>
      <c r="AH60" s="305">
        <f t="shared" si="16"/>
        <v>1</v>
      </c>
      <c r="AI60" s="307" t="s">
        <v>283</v>
      </c>
      <c r="AJ60" s="291" t="s">
        <v>76</v>
      </c>
      <c r="AK60" s="301" t="s">
        <v>288</v>
      </c>
      <c r="AL60" s="303"/>
      <c r="AM60" s="228" t="s">
        <v>506</v>
      </c>
      <c r="AN60" s="228" t="s">
        <v>515</v>
      </c>
      <c r="AO60" s="228" t="s">
        <v>508</v>
      </c>
      <c r="AP60" s="228" t="s">
        <v>516</v>
      </c>
      <c r="AQ60" s="228"/>
      <c r="AR60" s="228" t="s">
        <v>4</v>
      </c>
      <c r="AS60" s="228" t="s">
        <v>517</v>
      </c>
    </row>
    <row r="61" spans="1:46" ht="60" customHeight="1" thickTop="1" thickBot="1">
      <c r="A61" s="294"/>
      <c r="B61" s="296"/>
      <c r="C61" s="298"/>
      <c r="D61" s="292"/>
      <c r="E61" s="292"/>
      <c r="F61" s="292"/>
      <c r="G61" s="300"/>
      <c r="H61" s="292"/>
      <c r="I61" s="292"/>
      <c r="J61" s="292"/>
      <c r="K61" s="292"/>
      <c r="L61" s="292"/>
      <c r="M61" s="310"/>
      <c r="N61" s="316"/>
      <c r="O61" s="318"/>
      <c r="P61" s="320"/>
      <c r="Q61" s="308"/>
      <c r="R61" s="292"/>
      <c r="S61" s="288"/>
      <c r="T61" s="290"/>
      <c r="U61" s="288"/>
      <c r="V61" s="288"/>
      <c r="W61" s="310"/>
      <c r="X61" s="290"/>
      <c r="Y61" s="310"/>
      <c r="Z61" s="288"/>
      <c r="AA61" s="312"/>
      <c r="AB61" s="288"/>
      <c r="AC61" s="290"/>
      <c r="AD61" s="314"/>
      <c r="AE61" s="306"/>
      <c r="AF61" s="306"/>
      <c r="AG61" s="306"/>
      <c r="AH61" s="306"/>
      <c r="AI61" s="308"/>
      <c r="AJ61" s="292"/>
      <c r="AK61" s="302"/>
      <c r="AL61" s="304"/>
      <c r="AM61" s="228" t="s">
        <v>506</v>
      </c>
      <c r="AN61" s="228" t="s">
        <v>515</v>
      </c>
      <c r="AO61" s="228" t="s">
        <v>508</v>
      </c>
      <c r="AP61" s="228" t="s">
        <v>516</v>
      </c>
      <c r="AQ61" s="228"/>
      <c r="AR61" s="228" t="s">
        <v>4</v>
      </c>
      <c r="AS61" s="228" t="s">
        <v>517</v>
      </c>
    </row>
    <row r="62" spans="1:46" ht="93" customHeight="1" thickTop="1" thickBot="1">
      <c r="A62" s="278" t="s">
        <v>4</v>
      </c>
      <c r="B62" s="269"/>
      <c r="C62" s="281" t="s">
        <v>306</v>
      </c>
      <c r="D62" s="240" t="s">
        <v>307</v>
      </c>
      <c r="E62" s="240" t="s">
        <v>308</v>
      </c>
      <c r="F62" s="46" t="s">
        <v>122</v>
      </c>
      <c r="G62" s="60" t="s">
        <v>309</v>
      </c>
      <c r="H62" s="240" t="s">
        <v>310</v>
      </c>
      <c r="I62" s="240" t="s">
        <v>311</v>
      </c>
      <c r="J62" s="240" t="s">
        <v>107</v>
      </c>
      <c r="K62" s="240" t="s">
        <v>312</v>
      </c>
      <c r="L62" s="240" t="s">
        <v>91</v>
      </c>
      <c r="M62" s="248">
        <f>VLOOKUP(L62,'[2]Datos Validacion'!$C$6:$D$10,2,0)</f>
        <v>0.6</v>
      </c>
      <c r="N62" s="250" t="s">
        <v>110</v>
      </c>
      <c r="O62" s="252">
        <f>VLOOKUP(N62,'[2]Datos Validacion'!$E$6:$F$15,2,0)</f>
        <v>0.6</v>
      </c>
      <c r="P62" s="254" t="s">
        <v>111</v>
      </c>
      <c r="Q62" s="256" t="s">
        <v>116</v>
      </c>
      <c r="R62" s="87" t="s">
        <v>313</v>
      </c>
      <c r="S62" s="49" t="s">
        <v>67</v>
      </c>
      <c r="T62" s="52" t="s">
        <v>314</v>
      </c>
      <c r="U62" s="49" t="s">
        <v>68</v>
      </c>
      <c r="V62" s="49" t="s">
        <v>120</v>
      </c>
      <c r="W62" s="51">
        <f>VLOOKUP(V62,'[2]Datos Validacion'!$K$6:$L$8,2,0)</f>
        <v>0.15</v>
      </c>
      <c r="X62" s="52" t="s">
        <v>70</v>
      </c>
      <c r="Y62" s="51">
        <f>VLOOKUP(X62,'[2]Datos Validacion'!$M$6:$N$7,2,0)</f>
        <v>0.15</v>
      </c>
      <c r="Z62" s="49" t="s">
        <v>71</v>
      </c>
      <c r="AA62" s="82" t="s">
        <v>315</v>
      </c>
      <c r="AB62" s="49" t="s">
        <v>73</v>
      </c>
      <c r="AC62" s="60" t="s">
        <v>316</v>
      </c>
      <c r="AD62" s="54">
        <f t="shared" si="12"/>
        <v>0.3</v>
      </c>
      <c r="AE62" s="55" t="str">
        <f t="shared" si="13"/>
        <v>MEDIA</v>
      </c>
      <c r="AF62" s="55">
        <f t="shared" ref="AF62:AF73" si="17">IF(OR(V62="prevenir",V62="detectar"),(M62-(M62*AD62)), M62)</f>
        <v>0.42</v>
      </c>
      <c r="AG62" s="258" t="str">
        <f t="shared" ref="AG62:AG73" si="18">IF(AH62&lt;=20%,"LEVE",IF(AH62&lt;=40%,"MENOR",IF(AH62&lt;=60%,"MODERADO",IF(AH62&lt;=80%,"MAYOR","CATASTROFICO"))))</f>
        <v>MODERADO</v>
      </c>
      <c r="AH62" s="258">
        <f t="shared" ref="AH62:AH73" si="19">IF(V62="corregir",(O62-(O62*AD62)), O62)</f>
        <v>0.6</v>
      </c>
      <c r="AI62" s="256" t="s">
        <v>116</v>
      </c>
      <c r="AJ62" s="240" t="s">
        <v>117</v>
      </c>
      <c r="AK62" s="242"/>
      <c r="AL62" s="244"/>
      <c r="AM62" s="228">
        <v>44804</v>
      </c>
      <c r="AN62" s="230" t="s">
        <v>526</v>
      </c>
      <c r="AO62" s="230" t="s">
        <v>518</v>
      </c>
      <c r="AP62" s="463" t="s">
        <v>519</v>
      </c>
      <c r="AQ62" s="230"/>
      <c r="AR62" s="230" t="s">
        <v>4</v>
      </c>
      <c r="AS62" s="230" t="s">
        <v>520</v>
      </c>
    </row>
    <row r="63" spans="1:46" ht="177.75" customHeight="1" thickTop="1" thickBot="1">
      <c r="A63" s="283"/>
      <c r="B63" s="270"/>
      <c r="C63" s="284"/>
      <c r="D63" s="277"/>
      <c r="E63" s="277"/>
      <c r="F63" s="56" t="s">
        <v>56</v>
      </c>
      <c r="G63" s="63" t="s">
        <v>317</v>
      </c>
      <c r="H63" s="277"/>
      <c r="I63" s="277"/>
      <c r="J63" s="277"/>
      <c r="K63" s="277"/>
      <c r="L63" s="277"/>
      <c r="M63" s="262"/>
      <c r="N63" s="263"/>
      <c r="O63" s="264"/>
      <c r="P63" s="265"/>
      <c r="Q63" s="266"/>
      <c r="R63" s="88" t="s">
        <v>318</v>
      </c>
      <c r="S63" s="65" t="s">
        <v>67</v>
      </c>
      <c r="T63" s="66" t="s">
        <v>314</v>
      </c>
      <c r="U63" s="65" t="s">
        <v>68</v>
      </c>
      <c r="V63" s="65" t="s">
        <v>69</v>
      </c>
      <c r="W63" s="67">
        <f>VLOOKUP(V63,'[2]Datos Validacion'!$K$6:$L$8,2,0)</f>
        <v>0.25</v>
      </c>
      <c r="X63" s="66" t="s">
        <v>70</v>
      </c>
      <c r="Y63" s="67">
        <f>VLOOKUP(X63,'[2]Datos Validacion'!$M$6:$N$7,2,0)</f>
        <v>0.15</v>
      </c>
      <c r="Z63" s="65" t="s">
        <v>71</v>
      </c>
      <c r="AA63" s="85" t="s">
        <v>319</v>
      </c>
      <c r="AB63" s="65" t="s">
        <v>73</v>
      </c>
      <c r="AC63" s="63" t="s">
        <v>320</v>
      </c>
      <c r="AD63" s="69">
        <f t="shared" si="12"/>
        <v>0.4</v>
      </c>
      <c r="AE63" s="70" t="str">
        <f t="shared" si="13"/>
        <v>BAJA</v>
      </c>
      <c r="AF63" s="70">
        <f>+AF62-(AF62*AD63)</f>
        <v>0.252</v>
      </c>
      <c r="AG63" s="261"/>
      <c r="AH63" s="261"/>
      <c r="AI63" s="266"/>
      <c r="AJ63" s="277"/>
      <c r="AK63" s="271"/>
      <c r="AL63" s="260"/>
      <c r="AM63" s="228"/>
      <c r="AN63" s="230"/>
      <c r="AO63" s="230"/>
      <c r="AP63" s="463"/>
      <c r="AQ63" s="463"/>
      <c r="AR63" s="230"/>
      <c r="AS63" s="230"/>
    </row>
    <row r="64" spans="1:46" ht="247.5" customHeight="1" thickTop="1" thickBot="1">
      <c r="A64" s="279"/>
      <c r="B64" s="280"/>
      <c r="C64" s="282"/>
      <c r="D64" s="241"/>
      <c r="E64" s="241"/>
      <c r="F64" s="58" t="s">
        <v>56</v>
      </c>
      <c r="G64" s="97" t="s">
        <v>321</v>
      </c>
      <c r="H64" s="241"/>
      <c r="I64" s="241"/>
      <c r="J64" s="241"/>
      <c r="K64" s="241"/>
      <c r="L64" s="241"/>
      <c r="M64" s="249"/>
      <c r="N64" s="251"/>
      <c r="O64" s="253"/>
      <c r="P64" s="255"/>
      <c r="Q64" s="257"/>
      <c r="R64" s="91" t="s">
        <v>322</v>
      </c>
      <c r="S64" s="73" t="s">
        <v>67</v>
      </c>
      <c r="T64" s="74" t="s">
        <v>314</v>
      </c>
      <c r="U64" s="73" t="s">
        <v>68</v>
      </c>
      <c r="V64" s="73" t="s">
        <v>69</v>
      </c>
      <c r="W64" s="75">
        <f>VLOOKUP(V64,'[2]Datos Validacion'!$K$6:$L$8,2,0)</f>
        <v>0.25</v>
      </c>
      <c r="X64" s="74" t="s">
        <v>70</v>
      </c>
      <c r="Y64" s="75">
        <f>VLOOKUP(X64,'[2]Datos Validacion'!$M$6:$N$7,2,0)</f>
        <v>0.15</v>
      </c>
      <c r="Z64" s="73" t="s">
        <v>71</v>
      </c>
      <c r="AA64" s="76" t="s">
        <v>323</v>
      </c>
      <c r="AB64" s="73" t="s">
        <v>73</v>
      </c>
      <c r="AC64" s="97" t="s">
        <v>324</v>
      </c>
      <c r="AD64" s="78">
        <f t="shared" si="12"/>
        <v>0.4</v>
      </c>
      <c r="AE64" s="79" t="str">
        <f t="shared" si="13"/>
        <v>MUY BAJA</v>
      </c>
      <c r="AF64" s="80">
        <f>+AF63-(AF63*AD64)</f>
        <v>0.1512</v>
      </c>
      <c r="AG64" s="259"/>
      <c r="AH64" s="259"/>
      <c r="AI64" s="257"/>
      <c r="AJ64" s="241"/>
      <c r="AK64" s="243"/>
      <c r="AL64" s="245"/>
      <c r="AM64" s="228"/>
      <c r="AN64" s="230"/>
      <c r="AO64" s="230"/>
      <c r="AP64" s="463"/>
      <c r="AQ64" s="463"/>
      <c r="AR64" s="230"/>
      <c r="AS64" s="230"/>
    </row>
    <row r="65" spans="1:45" ht="75.75" customHeight="1" thickTop="1" thickBot="1">
      <c r="A65" s="278" t="s">
        <v>4</v>
      </c>
      <c r="B65" s="269"/>
      <c r="C65" s="281" t="s">
        <v>53</v>
      </c>
      <c r="D65" s="240" t="s">
        <v>442</v>
      </c>
      <c r="E65" s="240" t="s">
        <v>443</v>
      </c>
      <c r="F65" s="46" t="s">
        <v>122</v>
      </c>
      <c r="G65" s="60" t="s">
        <v>326</v>
      </c>
      <c r="H65" s="240" t="s">
        <v>327</v>
      </c>
      <c r="I65" s="285" t="s">
        <v>328</v>
      </c>
      <c r="J65" s="240" t="s">
        <v>60</v>
      </c>
      <c r="K65" s="240" t="s">
        <v>329</v>
      </c>
      <c r="L65" s="240" t="s">
        <v>91</v>
      </c>
      <c r="M65" s="248">
        <f>VLOOKUP(L65,'[2]Datos Validacion'!$C$6:$D$10,2,0)</f>
        <v>0.6</v>
      </c>
      <c r="N65" s="250" t="s">
        <v>110</v>
      </c>
      <c r="O65" s="252">
        <f>VLOOKUP(N65,'[2]Datos Validacion'!$E$6:$F$15,2,0)</f>
        <v>0.6</v>
      </c>
      <c r="P65" s="254" t="s">
        <v>111</v>
      </c>
      <c r="Q65" s="256" t="s">
        <v>116</v>
      </c>
      <c r="R65" s="81" t="s">
        <v>330</v>
      </c>
      <c r="S65" s="49" t="s">
        <v>67</v>
      </c>
      <c r="T65" s="52" t="s">
        <v>444</v>
      </c>
      <c r="U65" s="49" t="s">
        <v>68</v>
      </c>
      <c r="V65" s="49" t="s">
        <v>69</v>
      </c>
      <c r="W65" s="51">
        <f>VLOOKUP(V65,'[2]Datos Validacion'!$K$6:$L$8,2,0)</f>
        <v>0.25</v>
      </c>
      <c r="X65" s="52" t="s">
        <v>70</v>
      </c>
      <c r="Y65" s="51">
        <f>VLOOKUP(X65,'[2]Datos Validacion'!$M$6:$N$7,2,0)</f>
        <v>0.15</v>
      </c>
      <c r="Z65" s="49" t="s">
        <v>71</v>
      </c>
      <c r="AA65" s="82" t="s">
        <v>331</v>
      </c>
      <c r="AB65" s="49" t="s">
        <v>73</v>
      </c>
      <c r="AC65" s="60" t="s">
        <v>332</v>
      </c>
      <c r="AD65" s="54">
        <f t="shared" si="12"/>
        <v>0.4</v>
      </c>
      <c r="AE65" s="55" t="str">
        <f t="shared" si="13"/>
        <v>BAJA</v>
      </c>
      <c r="AF65" s="55">
        <f t="shared" si="17"/>
        <v>0.36</v>
      </c>
      <c r="AG65" s="258" t="str">
        <f t="shared" si="18"/>
        <v>MODERADO</v>
      </c>
      <c r="AH65" s="258">
        <f t="shared" si="19"/>
        <v>0.6</v>
      </c>
      <c r="AI65" s="256" t="s">
        <v>116</v>
      </c>
      <c r="AJ65" s="240" t="s">
        <v>117</v>
      </c>
      <c r="AK65" s="242"/>
      <c r="AL65" s="244"/>
      <c r="AM65" s="228">
        <v>44804</v>
      </c>
      <c r="AN65" s="230" t="s">
        <v>521</v>
      </c>
      <c r="AO65" s="230" t="s">
        <v>522</v>
      </c>
      <c r="AP65" s="231" t="s">
        <v>523</v>
      </c>
      <c r="AQ65" s="230"/>
      <c r="AR65" s="230" t="s">
        <v>4</v>
      </c>
      <c r="AS65" s="230" t="s">
        <v>524</v>
      </c>
    </row>
    <row r="66" spans="1:45" ht="71.25" customHeight="1" thickTop="1" thickBot="1">
      <c r="A66" s="279"/>
      <c r="B66" s="280"/>
      <c r="C66" s="282"/>
      <c r="D66" s="241"/>
      <c r="E66" s="241"/>
      <c r="F66" s="58" t="s">
        <v>56</v>
      </c>
      <c r="G66" s="97" t="s">
        <v>333</v>
      </c>
      <c r="H66" s="241"/>
      <c r="I66" s="286"/>
      <c r="J66" s="241"/>
      <c r="K66" s="241"/>
      <c r="L66" s="241"/>
      <c r="M66" s="249"/>
      <c r="N66" s="251"/>
      <c r="O66" s="253"/>
      <c r="P66" s="255"/>
      <c r="Q66" s="257"/>
      <c r="R66" s="71" t="s">
        <v>334</v>
      </c>
      <c r="S66" s="73" t="s">
        <v>67</v>
      </c>
      <c r="T66" s="74" t="s">
        <v>445</v>
      </c>
      <c r="U66" s="73" t="s">
        <v>68</v>
      </c>
      <c r="V66" s="73" t="s">
        <v>69</v>
      </c>
      <c r="W66" s="75">
        <f>VLOOKUP(V66,'[2]Datos Validacion'!$K$6:$L$8,2,0)</f>
        <v>0.25</v>
      </c>
      <c r="X66" s="74" t="s">
        <v>70</v>
      </c>
      <c r="Y66" s="75">
        <f>VLOOKUP(X66,'[2]Datos Validacion'!$M$6:$N$7,2,0)</f>
        <v>0.15</v>
      </c>
      <c r="Z66" s="73" t="s">
        <v>71</v>
      </c>
      <c r="AA66" s="76" t="s">
        <v>335</v>
      </c>
      <c r="AB66" s="73" t="s">
        <v>73</v>
      </c>
      <c r="AC66" s="97" t="s">
        <v>336</v>
      </c>
      <c r="AD66" s="78">
        <f t="shared" si="12"/>
        <v>0.4</v>
      </c>
      <c r="AE66" s="79" t="str">
        <f t="shared" si="13"/>
        <v>BAJA</v>
      </c>
      <c r="AF66" s="105">
        <f>+AF65-(AF65*AD66)</f>
        <v>0.216</v>
      </c>
      <c r="AG66" s="259"/>
      <c r="AH66" s="259"/>
      <c r="AI66" s="257"/>
      <c r="AJ66" s="241"/>
      <c r="AK66" s="243"/>
      <c r="AL66" s="245"/>
      <c r="AM66" s="228"/>
      <c r="AN66" s="230"/>
      <c r="AO66" s="230"/>
      <c r="AP66" s="231"/>
      <c r="AQ66" s="230"/>
      <c r="AR66" s="230"/>
      <c r="AS66" s="230"/>
    </row>
    <row r="67" spans="1:45" ht="348.75" customHeight="1" thickTop="1" thickBot="1">
      <c r="A67" s="106" t="s">
        <v>4</v>
      </c>
      <c r="B67" s="107"/>
      <c r="C67" s="219" t="s">
        <v>126</v>
      </c>
      <c r="D67" s="108" t="s">
        <v>127</v>
      </c>
      <c r="E67" s="108" t="s">
        <v>337</v>
      </c>
      <c r="F67" s="109" t="s">
        <v>56</v>
      </c>
      <c r="G67" s="110" t="s">
        <v>338</v>
      </c>
      <c r="H67" s="109" t="s">
        <v>339</v>
      </c>
      <c r="I67" s="109" t="s">
        <v>340</v>
      </c>
      <c r="J67" s="109" t="s">
        <v>60</v>
      </c>
      <c r="K67" s="109" t="s">
        <v>341</v>
      </c>
      <c r="L67" s="109" t="s">
        <v>91</v>
      </c>
      <c r="M67" s="111">
        <f>VLOOKUP(L67,'[2]Datos Validacion'!$C$6:$D$10,2,0)</f>
        <v>0.6</v>
      </c>
      <c r="N67" s="112" t="s">
        <v>63</v>
      </c>
      <c r="O67" s="113">
        <f>VLOOKUP(N67,'[2]Datos Validacion'!$E$6:$F$15,2,0)</f>
        <v>0.8</v>
      </c>
      <c r="P67" s="114" t="s">
        <v>64</v>
      </c>
      <c r="Q67" s="115" t="s">
        <v>75</v>
      </c>
      <c r="R67" s="116" t="s">
        <v>342</v>
      </c>
      <c r="S67" s="117" t="s">
        <v>67</v>
      </c>
      <c r="T67" s="118" t="s">
        <v>343</v>
      </c>
      <c r="U67" s="117" t="s">
        <v>68</v>
      </c>
      <c r="V67" s="117" t="s">
        <v>69</v>
      </c>
      <c r="W67" s="111">
        <f>VLOOKUP(V67,'[2]Datos Validacion'!$K$6:$L$8,2,0)</f>
        <v>0.25</v>
      </c>
      <c r="X67" s="119" t="s">
        <v>70</v>
      </c>
      <c r="Y67" s="111">
        <f>VLOOKUP(X67,'[2]Datos Validacion'!$M$6:$N$7,2,0)</f>
        <v>0.15</v>
      </c>
      <c r="Z67" s="117" t="s">
        <v>71</v>
      </c>
      <c r="AA67" s="120" t="s">
        <v>344</v>
      </c>
      <c r="AB67" s="117" t="s">
        <v>73</v>
      </c>
      <c r="AC67" s="107" t="s">
        <v>345</v>
      </c>
      <c r="AD67" s="121">
        <f t="shared" si="12"/>
        <v>0.4</v>
      </c>
      <c r="AE67" s="122" t="str">
        <f t="shared" si="13"/>
        <v>BAJA</v>
      </c>
      <c r="AF67" s="122">
        <f t="shared" ref="AF67:AF68" si="20">IF(OR(V67="prevenir",V67="detectar"),(M67-(M67*AD67)), M67)</f>
        <v>0.36</v>
      </c>
      <c r="AG67" s="122" t="str">
        <f t="shared" ref="AG67:AG68" si="21">IF(AH67&lt;=20%,"LEVE",IF(AH67&lt;=40%,"MENOR",IF(AH67&lt;=60%,"MODERADO",IF(AH67&lt;=80%,"MAYOR","CATASTROFICO"))))</f>
        <v>MAYOR</v>
      </c>
      <c r="AH67" s="122">
        <f t="shared" ref="AH67:AH68" si="22">IF(V67="corregir",(O67-(O67*AD67)), O67)</f>
        <v>0.8</v>
      </c>
      <c r="AI67" s="115" t="s">
        <v>75</v>
      </c>
      <c r="AJ67" s="109" t="s">
        <v>76</v>
      </c>
      <c r="AK67" s="123" t="s">
        <v>346</v>
      </c>
      <c r="AL67" s="124"/>
      <c r="AM67" s="210">
        <v>44803</v>
      </c>
      <c r="AN67" s="212" t="s">
        <v>483</v>
      </c>
      <c r="AO67" s="212" t="s">
        <v>484</v>
      </c>
      <c r="AP67" s="213" t="s">
        <v>485</v>
      </c>
      <c r="AQ67" s="212"/>
      <c r="AR67" s="212" t="s">
        <v>4</v>
      </c>
      <c r="AS67" s="212" t="s">
        <v>482</v>
      </c>
    </row>
    <row r="68" spans="1:45" ht="159" customHeight="1" thickTop="1" thickBot="1">
      <c r="A68" s="278" t="s">
        <v>4</v>
      </c>
      <c r="B68" s="269"/>
      <c r="C68" s="281" t="s">
        <v>325</v>
      </c>
      <c r="D68" s="240" t="s">
        <v>347</v>
      </c>
      <c r="E68" s="240" t="s">
        <v>348</v>
      </c>
      <c r="F68" s="46" t="s">
        <v>56</v>
      </c>
      <c r="G68" s="126" t="s">
        <v>349</v>
      </c>
      <c r="H68" s="240" t="s">
        <v>350</v>
      </c>
      <c r="I68" s="240" t="s">
        <v>446</v>
      </c>
      <c r="J68" s="240" t="s">
        <v>60</v>
      </c>
      <c r="K68" s="246" t="s">
        <v>351</v>
      </c>
      <c r="L68" s="240" t="s">
        <v>62</v>
      </c>
      <c r="M68" s="248">
        <f>VLOOKUP(L68,'[2]Datos Validacion'!$C$6:$D$10,2,0)</f>
        <v>0.4</v>
      </c>
      <c r="N68" s="250" t="s">
        <v>110</v>
      </c>
      <c r="O68" s="252">
        <f>VLOOKUP(N68,'[2]Datos Validacion'!$E$6:$F$15,2,0)</f>
        <v>0.6</v>
      </c>
      <c r="P68" s="254" t="s">
        <v>111</v>
      </c>
      <c r="Q68" s="256" t="s">
        <v>352</v>
      </c>
      <c r="R68" s="267" t="s">
        <v>353</v>
      </c>
      <c r="S68" s="269" t="s">
        <v>67</v>
      </c>
      <c r="T68" s="246" t="s">
        <v>354</v>
      </c>
      <c r="U68" s="269" t="s">
        <v>68</v>
      </c>
      <c r="V68" s="269" t="s">
        <v>120</v>
      </c>
      <c r="W68" s="248">
        <f>VLOOKUP(V68,'[2]Datos Validacion'!$K$6:$L$8,2,0)</f>
        <v>0.15</v>
      </c>
      <c r="X68" s="246" t="s">
        <v>70</v>
      </c>
      <c r="Y68" s="248">
        <f>VLOOKUP(X68,'[2]Datos Validacion'!$M$6:$N$7,2,0)</f>
        <v>0.15</v>
      </c>
      <c r="Z68" s="269" t="s">
        <v>71</v>
      </c>
      <c r="AA68" s="272" t="s">
        <v>355</v>
      </c>
      <c r="AB68" s="269" t="s">
        <v>73</v>
      </c>
      <c r="AC68" s="246" t="s">
        <v>356</v>
      </c>
      <c r="AD68" s="275">
        <f t="shared" si="12"/>
        <v>0.3</v>
      </c>
      <c r="AE68" s="258" t="str">
        <f t="shared" si="13"/>
        <v>BAJA</v>
      </c>
      <c r="AF68" s="258">
        <f t="shared" si="20"/>
        <v>0.28000000000000003</v>
      </c>
      <c r="AG68" s="258" t="str">
        <f t="shared" si="21"/>
        <v>MODERADO</v>
      </c>
      <c r="AH68" s="258">
        <f t="shared" si="22"/>
        <v>0.6</v>
      </c>
      <c r="AI68" s="256" t="s">
        <v>116</v>
      </c>
      <c r="AJ68" s="240" t="s">
        <v>117</v>
      </c>
      <c r="AK68" s="242"/>
      <c r="AL68" s="244"/>
      <c r="AM68" s="220">
        <v>44804</v>
      </c>
      <c r="AN68" s="221" t="s">
        <v>531</v>
      </c>
      <c r="AO68" s="221" t="s">
        <v>532</v>
      </c>
      <c r="AP68" s="221" t="s">
        <v>533</v>
      </c>
      <c r="AQ68" s="222"/>
      <c r="AR68" s="222" t="s">
        <v>4</v>
      </c>
      <c r="AS68" s="222" t="s">
        <v>534</v>
      </c>
    </row>
    <row r="69" spans="1:45" ht="53.25" customHeight="1" thickTop="1" thickBot="1">
      <c r="A69" s="283"/>
      <c r="B69" s="270"/>
      <c r="C69" s="284"/>
      <c r="D69" s="277"/>
      <c r="E69" s="277"/>
      <c r="F69" s="56" t="s">
        <v>78</v>
      </c>
      <c r="G69" s="127" t="s">
        <v>357</v>
      </c>
      <c r="H69" s="277"/>
      <c r="I69" s="277"/>
      <c r="J69" s="277"/>
      <c r="K69" s="274"/>
      <c r="L69" s="277"/>
      <c r="M69" s="262"/>
      <c r="N69" s="263"/>
      <c r="O69" s="264"/>
      <c r="P69" s="265"/>
      <c r="Q69" s="266"/>
      <c r="R69" s="268"/>
      <c r="S69" s="270"/>
      <c r="T69" s="274"/>
      <c r="U69" s="270"/>
      <c r="V69" s="270"/>
      <c r="W69" s="262"/>
      <c r="X69" s="274"/>
      <c r="Y69" s="262"/>
      <c r="Z69" s="270"/>
      <c r="AA69" s="273"/>
      <c r="AB69" s="270"/>
      <c r="AC69" s="274"/>
      <c r="AD69" s="276"/>
      <c r="AE69" s="261"/>
      <c r="AF69" s="261"/>
      <c r="AG69" s="261"/>
      <c r="AH69" s="261"/>
      <c r="AI69" s="266"/>
      <c r="AJ69" s="277"/>
      <c r="AK69" s="271"/>
      <c r="AL69" s="260"/>
      <c r="AM69" s="223">
        <v>44804</v>
      </c>
      <c r="AN69" s="227" t="s">
        <v>535</v>
      </c>
      <c r="AO69" s="221" t="s">
        <v>548</v>
      </c>
      <c r="AP69" s="221" t="s">
        <v>549</v>
      </c>
      <c r="AQ69" s="221"/>
      <c r="AR69" s="221" t="s">
        <v>4</v>
      </c>
      <c r="AS69" s="221" t="s">
        <v>534</v>
      </c>
    </row>
    <row r="70" spans="1:45" ht="91.5" customHeight="1" thickTop="1" thickBot="1">
      <c r="A70" s="279"/>
      <c r="B70" s="280"/>
      <c r="C70" s="282"/>
      <c r="D70" s="241"/>
      <c r="E70" s="241"/>
      <c r="F70" s="58" t="s">
        <v>56</v>
      </c>
      <c r="G70" s="128" t="s">
        <v>358</v>
      </c>
      <c r="H70" s="241"/>
      <c r="I70" s="241"/>
      <c r="J70" s="241"/>
      <c r="K70" s="247"/>
      <c r="L70" s="241"/>
      <c r="M70" s="249"/>
      <c r="N70" s="251"/>
      <c r="O70" s="253"/>
      <c r="P70" s="255"/>
      <c r="Q70" s="257"/>
      <c r="R70" s="129" t="s">
        <v>359</v>
      </c>
      <c r="S70" s="73" t="s">
        <v>67</v>
      </c>
      <c r="T70" s="74" t="s">
        <v>360</v>
      </c>
      <c r="U70" s="73" t="s">
        <v>68</v>
      </c>
      <c r="V70" s="73" t="s">
        <v>69</v>
      </c>
      <c r="W70" s="75">
        <f>VLOOKUP(V70,'[2]Datos Validacion'!$K$6:$L$8,2,0)</f>
        <v>0.25</v>
      </c>
      <c r="X70" s="74" t="s">
        <v>70</v>
      </c>
      <c r="Y70" s="75">
        <f>VLOOKUP(X70,'[2]Datos Validacion'!$M$6:$N$7,2,0)</f>
        <v>0.15</v>
      </c>
      <c r="Z70" s="73" t="s">
        <v>71</v>
      </c>
      <c r="AA70" s="76" t="s">
        <v>361</v>
      </c>
      <c r="AB70" s="73" t="s">
        <v>73</v>
      </c>
      <c r="AC70" s="101" t="s">
        <v>362</v>
      </c>
      <c r="AD70" s="78">
        <f t="shared" si="12"/>
        <v>0.4</v>
      </c>
      <c r="AE70" s="79" t="str">
        <f t="shared" si="13"/>
        <v>MUY BAJA</v>
      </c>
      <c r="AF70" s="105">
        <f>+AF68-(AF68*AD70)</f>
        <v>0.16800000000000001</v>
      </c>
      <c r="AG70" s="259"/>
      <c r="AH70" s="259"/>
      <c r="AI70" s="257"/>
      <c r="AJ70" s="241"/>
      <c r="AK70" s="243"/>
      <c r="AL70" s="245"/>
      <c r="AM70" s="223">
        <v>44804</v>
      </c>
      <c r="AN70" s="221" t="s">
        <v>536</v>
      </c>
      <c r="AO70" s="224" t="s">
        <v>537</v>
      </c>
      <c r="AP70" s="225" t="s">
        <v>538</v>
      </c>
      <c r="AQ70" s="221"/>
      <c r="AR70" s="221" t="s">
        <v>539</v>
      </c>
      <c r="AS70" s="226" t="s">
        <v>540</v>
      </c>
    </row>
    <row r="71" spans="1:45" ht="81" customHeight="1" thickTop="1" thickBot="1">
      <c r="A71" s="278" t="s">
        <v>4</v>
      </c>
      <c r="B71" s="269"/>
      <c r="C71" s="281" t="s">
        <v>325</v>
      </c>
      <c r="D71" s="240" t="s">
        <v>347</v>
      </c>
      <c r="E71" s="240" t="s">
        <v>348</v>
      </c>
      <c r="F71" s="46" t="s">
        <v>56</v>
      </c>
      <c r="G71" s="126" t="s">
        <v>363</v>
      </c>
      <c r="H71" s="240" t="s">
        <v>364</v>
      </c>
      <c r="I71" s="240" t="s">
        <v>365</v>
      </c>
      <c r="J71" s="240" t="s">
        <v>107</v>
      </c>
      <c r="K71" s="246" t="s">
        <v>366</v>
      </c>
      <c r="L71" s="240" t="s">
        <v>62</v>
      </c>
      <c r="M71" s="248">
        <f>VLOOKUP(L71,'[2]Datos Validacion'!$C$6:$D$10,2,0)</f>
        <v>0.4</v>
      </c>
      <c r="N71" s="250" t="s">
        <v>110</v>
      </c>
      <c r="O71" s="252">
        <f>VLOOKUP(N71,'[2]Datos Validacion'!$E$6:$F$15,2,0)</f>
        <v>0.6</v>
      </c>
      <c r="P71" s="254" t="s">
        <v>111</v>
      </c>
      <c r="Q71" s="256" t="s">
        <v>116</v>
      </c>
      <c r="R71" s="130" t="s">
        <v>367</v>
      </c>
      <c r="S71" s="49" t="s">
        <v>67</v>
      </c>
      <c r="T71" s="52" t="s">
        <v>368</v>
      </c>
      <c r="U71" s="49" t="s">
        <v>68</v>
      </c>
      <c r="V71" s="49" t="s">
        <v>69</v>
      </c>
      <c r="W71" s="51">
        <f>VLOOKUP(V71,'[2]Datos Validacion'!$K$6:$L$8,2,0)</f>
        <v>0.25</v>
      </c>
      <c r="X71" s="52" t="s">
        <v>70</v>
      </c>
      <c r="Y71" s="51">
        <f>VLOOKUP(X71,'[2]Datos Validacion'!$M$6:$N$7,2,0)</f>
        <v>0.15</v>
      </c>
      <c r="Z71" s="49" t="s">
        <v>71</v>
      </c>
      <c r="AA71" s="82" t="s">
        <v>369</v>
      </c>
      <c r="AB71" s="49" t="s">
        <v>73</v>
      </c>
      <c r="AC71" s="52" t="s">
        <v>370</v>
      </c>
      <c r="AD71" s="54">
        <f t="shared" si="12"/>
        <v>0.4</v>
      </c>
      <c r="AE71" s="55" t="str">
        <f t="shared" si="13"/>
        <v>BAJA</v>
      </c>
      <c r="AF71" s="55">
        <f t="shared" si="17"/>
        <v>0.24</v>
      </c>
      <c r="AG71" s="258" t="str">
        <f t="shared" si="18"/>
        <v>MODERADO</v>
      </c>
      <c r="AH71" s="258">
        <f t="shared" si="19"/>
        <v>0.6</v>
      </c>
      <c r="AI71" s="256" t="s">
        <v>116</v>
      </c>
      <c r="AJ71" s="240" t="s">
        <v>117</v>
      </c>
      <c r="AK71" s="242"/>
      <c r="AL71" s="244"/>
      <c r="AM71" s="223">
        <v>44804</v>
      </c>
      <c r="AN71" s="221" t="s">
        <v>541</v>
      </c>
      <c r="AO71" s="221" t="s">
        <v>542</v>
      </c>
      <c r="AP71" s="221" t="s">
        <v>543</v>
      </c>
      <c r="AQ71" s="221"/>
      <c r="AR71" s="221" t="s">
        <v>4</v>
      </c>
      <c r="AS71" s="221" t="s">
        <v>544</v>
      </c>
    </row>
    <row r="72" spans="1:45" ht="83.25" customHeight="1" thickTop="1" thickBot="1">
      <c r="A72" s="279"/>
      <c r="B72" s="280"/>
      <c r="C72" s="282"/>
      <c r="D72" s="241"/>
      <c r="E72" s="241"/>
      <c r="F72" s="58" t="s">
        <v>78</v>
      </c>
      <c r="G72" s="128" t="s">
        <v>223</v>
      </c>
      <c r="H72" s="241"/>
      <c r="I72" s="241"/>
      <c r="J72" s="241"/>
      <c r="K72" s="247"/>
      <c r="L72" s="241"/>
      <c r="M72" s="249"/>
      <c r="N72" s="251"/>
      <c r="O72" s="253"/>
      <c r="P72" s="255"/>
      <c r="Q72" s="257"/>
      <c r="R72" s="129" t="s">
        <v>371</v>
      </c>
      <c r="S72" s="73" t="s">
        <v>67</v>
      </c>
      <c r="T72" s="74" t="s">
        <v>368</v>
      </c>
      <c r="U72" s="73" t="s">
        <v>68</v>
      </c>
      <c r="V72" s="73" t="s">
        <v>69</v>
      </c>
      <c r="W72" s="75">
        <f>VLOOKUP(V72,'[2]Datos Validacion'!$K$6:$L$8,2,0)</f>
        <v>0.25</v>
      </c>
      <c r="X72" s="74" t="s">
        <v>70</v>
      </c>
      <c r="Y72" s="75">
        <f>VLOOKUP(X72,'[2]Datos Validacion'!$M$6:$N$7,2,0)</f>
        <v>0.15</v>
      </c>
      <c r="Z72" s="73" t="s">
        <v>71</v>
      </c>
      <c r="AA72" s="131"/>
      <c r="AB72" s="73" t="s">
        <v>73</v>
      </c>
      <c r="AC72" s="101" t="s">
        <v>372</v>
      </c>
      <c r="AD72" s="78">
        <f t="shared" si="12"/>
        <v>0.4</v>
      </c>
      <c r="AE72" s="79" t="str">
        <f t="shared" si="13"/>
        <v>MUY BAJA</v>
      </c>
      <c r="AF72" s="105">
        <f>+AF70-(AF70*AD72)</f>
        <v>0.1008</v>
      </c>
      <c r="AG72" s="259"/>
      <c r="AH72" s="259"/>
      <c r="AI72" s="257"/>
      <c r="AJ72" s="241"/>
      <c r="AK72" s="243"/>
      <c r="AL72" s="245"/>
      <c r="AM72" s="223">
        <v>44804</v>
      </c>
      <c r="AN72" s="221" t="s">
        <v>545</v>
      </c>
      <c r="AO72" s="221" t="s">
        <v>542</v>
      </c>
      <c r="AP72" s="221" t="s">
        <v>546</v>
      </c>
      <c r="AQ72" s="221"/>
      <c r="AR72" s="221" t="s">
        <v>4</v>
      </c>
      <c r="AS72" s="221" t="s">
        <v>547</v>
      </c>
    </row>
    <row r="73" spans="1:45" ht="143.25" customHeight="1" thickTop="1" thickBot="1">
      <c r="A73" s="132"/>
      <c r="B73" s="133" t="s">
        <v>4</v>
      </c>
      <c r="C73" s="125" t="s">
        <v>373</v>
      </c>
      <c r="D73" s="125" t="s">
        <v>374</v>
      </c>
      <c r="E73" s="125" t="s">
        <v>375</v>
      </c>
      <c r="F73" s="109" t="s">
        <v>78</v>
      </c>
      <c r="G73" s="134" t="s">
        <v>376</v>
      </c>
      <c r="H73" s="109" t="s">
        <v>377</v>
      </c>
      <c r="I73" s="135" t="s">
        <v>378</v>
      </c>
      <c r="J73" s="109" t="s">
        <v>60</v>
      </c>
      <c r="K73" s="136" t="s">
        <v>379</v>
      </c>
      <c r="L73" s="109" t="s">
        <v>91</v>
      </c>
      <c r="M73" s="111">
        <f>VLOOKUP(L73,'[2]Datos Validacion'!$C$6:$D$10,2,0)</f>
        <v>0.6</v>
      </c>
      <c r="N73" s="112" t="s">
        <v>63</v>
      </c>
      <c r="O73" s="113">
        <f>VLOOKUP(N73,'[2]Datos Validacion'!$E$6:$F$15,2,0)</f>
        <v>0.8</v>
      </c>
      <c r="P73" s="114" t="s">
        <v>380</v>
      </c>
      <c r="Q73" s="115" t="s">
        <v>75</v>
      </c>
      <c r="R73" s="137" t="s">
        <v>381</v>
      </c>
      <c r="S73" s="117" t="s">
        <v>67</v>
      </c>
      <c r="T73" s="117" t="s">
        <v>382</v>
      </c>
      <c r="U73" s="117" t="s">
        <v>68</v>
      </c>
      <c r="V73" s="117" t="s">
        <v>69</v>
      </c>
      <c r="W73" s="111">
        <f>VLOOKUP(V73,'[2]Datos Validacion'!$K$6:$L$8,2,0)</f>
        <v>0.25</v>
      </c>
      <c r="X73" s="119" t="s">
        <v>70</v>
      </c>
      <c r="Y73" s="111">
        <f>VLOOKUP(X73,'[2]Datos Validacion'!$M$6:$N$7,2,0)</f>
        <v>0.15</v>
      </c>
      <c r="Z73" s="117" t="s">
        <v>71</v>
      </c>
      <c r="AA73" s="120"/>
      <c r="AB73" s="117" t="s">
        <v>73</v>
      </c>
      <c r="AC73" s="107" t="s">
        <v>383</v>
      </c>
      <c r="AD73" s="121">
        <f t="shared" si="12"/>
        <v>0.4</v>
      </c>
      <c r="AE73" s="122" t="str">
        <f t="shared" si="13"/>
        <v>BAJA</v>
      </c>
      <c r="AF73" s="122">
        <f t="shared" si="17"/>
        <v>0.36</v>
      </c>
      <c r="AG73" s="122" t="str">
        <f t="shared" si="18"/>
        <v>MAYOR</v>
      </c>
      <c r="AH73" s="122">
        <f t="shared" si="19"/>
        <v>0.8</v>
      </c>
      <c r="AI73" s="115" t="s">
        <v>75</v>
      </c>
      <c r="AJ73" s="109" t="s">
        <v>76</v>
      </c>
      <c r="AK73" s="109" t="s">
        <v>384</v>
      </c>
      <c r="AL73" s="124"/>
      <c r="AM73" s="210">
        <v>44804</v>
      </c>
      <c r="AN73" s="210" t="s">
        <v>489</v>
      </c>
      <c r="AO73" s="210" t="s">
        <v>375</v>
      </c>
      <c r="AP73" s="210" t="s">
        <v>487</v>
      </c>
      <c r="AQ73" s="215"/>
      <c r="AR73" s="215" t="s">
        <v>4</v>
      </c>
      <c r="AS73" s="210" t="s">
        <v>488</v>
      </c>
    </row>
    <row r="74" spans="1:45" ht="16.5" thickTop="1">
      <c r="A74" s="138"/>
      <c r="B74" s="138"/>
      <c r="C74" s="138"/>
      <c r="D74" s="15"/>
      <c r="E74" s="15"/>
      <c r="F74" s="12"/>
      <c r="G74" s="15"/>
      <c r="H74" s="15"/>
      <c r="I74" s="139"/>
      <c r="J74" s="12"/>
      <c r="K74" s="15"/>
      <c r="L74" s="12"/>
      <c r="M74" s="13"/>
      <c r="N74" s="140"/>
      <c r="O74" s="141"/>
      <c r="P74" s="142"/>
      <c r="Q74" s="143"/>
      <c r="R74" s="144"/>
      <c r="S74" s="21"/>
      <c r="T74" s="21"/>
      <c r="U74" s="21"/>
      <c r="V74" s="21"/>
      <c r="W74" s="14"/>
      <c r="X74" s="145"/>
      <c r="Y74" s="14"/>
      <c r="Z74" s="21"/>
      <c r="AA74" s="138"/>
      <c r="AB74" s="21"/>
      <c r="AC74" s="138"/>
      <c r="AD74" s="146"/>
      <c r="AE74" s="12"/>
      <c r="AF74" s="15"/>
      <c r="AG74" s="147"/>
      <c r="AH74" s="142"/>
      <c r="AI74" s="148"/>
      <c r="AJ74" s="15"/>
      <c r="AK74" s="149"/>
      <c r="AL74" s="150"/>
    </row>
    <row r="77" spans="1:45">
      <c r="B77" s="237" t="s">
        <v>385</v>
      </c>
      <c r="C77" s="238"/>
      <c r="D77" s="238"/>
      <c r="E77" s="238"/>
      <c r="F77" s="238"/>
      <c r="G77" s="238"/>
      <c r="H77" s="238"/>
      <c r="I77" s="238"/>
      <c r="J77" s="238"/>
      <c r="K77" s="238"/>
      <c r="L77" s="239"/>
    </row>
    <row r="78" spans="1:45" s="5" customFormat="1" ht="25.5">
      <c r="B78" s="152" t="s">
        <v>386</v>
      </c>
      <c r="C78" s="152" t="s">
        <v>387</v>
      </c>
      <c r="D78" s="237" t="s">
        <v>388</v>
      </c>
      <c r="E78" s="238"/>
      <c r="F78" s="238"/>
      <c r="G78" s="238"/>
      <c r="H78" s="238"/>
      <c r="I78" s="238"/>
      <c r="J78" s="153" t="s">
        <v>389</v>
      </c>
      <c r="K78" s="153" t="s">
        <v>390</v>
      </c>
      <c r="L78" s="153" t="s">
        <v>391</v>
      </c>
      <c r="M78" s="9"/>
      <c r="N78" s="8"/>
      <c r="O78" s="10"/>
      <c r="Q78" s="8"/>
      <c r="W78" s="9"/>
      <c r="Y78" s="9"/>
      <c r="AB78" s="8"/>
      <c r="AE78" s="8"/>
      <c r="AK78" s="8"/>
      <c r="AM78" s="2"/>
      <c r="AN78" s="2"/>
      <c r="AO78" s="1"/>
      <c r="AP78" s="2"/>
      <c r="AQ78" s="4"/>
      <c r="AR78" s="4"/>
      <c r="AS78" s="2"/>
    </row>
    <row r="79" spans="1:45" ht="24">
      <c r="A79" s="4"/>
      <c r="B79" s="154">
        <v>0</v>
      </c>
      <c r="C79" s="155">
        <v>43861</v>
      </c>
      <c r="D79" s="234" t="s">
        <v>392</v>
      </c>
      <c r="E79" s="235"/>
      <c r="F79" s="235"/>
      <c r="G79" s="235"/>
      <c r="H79" s="235"/>
      <c r="I79" s="236"/>
      <c r="J79" s="156" t="s">
        <v>393</v>
      </c>
      <c r="K79" s="156" t="s">
        <v>394</v>
      </c>
      <c r="L79" s="156" t="s">
        <v>394</v>
      </c>
    </row>
    <row r="80" spans="1:45" ht="30" customHeight="1">
      <c r="B80" s="154">
        <v>1</v>
      </c>
      <c r="C80" s="155">
        <v>43916</v>
      </c>
      <c r="D80" s="234" t="s">
        <v>395</v>
      </c>
      <c r="E80" s="235"/>
      <c r="F80" s="235"/>
      <c r="G80" s="235"/>
      <c r="H80" s="235"/>
      <c r="I80" s="236"/>
      <c r="J80" s="156" t="s">
        <v>393</v>
      </c>
      <c r="K80" s="156" t="s">
        <v>394</v>
      </c>
      <c r="L80" s="156" t="s">
        <v>394</v>
      </c>
    </row>
    <row r="81" spans="2:29" ht="29.25" customHeight="1">
      <c r="B81" s="154">
        <v>1</v>
      </c>
      <c r="C81" s="155">
        <v>43951</v>
      </c>
      <c r="D81" s="234" t="s">
        <v>396</v>
      </c>
      <c r="E81" s="235"/>
      <c r="F81" s="235"/>
      <c r="G81" s="235"/>
      <c r="H81" s="235"/>
      <c r="I81" s="236"/>
      <c r="J81" s="156" t="s">
        <v>393</v>
      </c>
      <c r="K81" s="156" t="s">
        <v>394</v>
      </c>
      <c r="L81" s="156" t="s">
        <v>394</v>
      </c>
    </row>
    <row r="82" spans="2:29" ht="24">
      <c r="B82" s="154">
        <v>2</v>
      </c>
      <c r="C82" s="155">
        <v>43951</v>
      </c>
      <c r="D82" s="233" t="s">
        <v>397</v>
      </c>
      <c r="E82" s="233"/>
      <c r="F82" s="233"/>
      <c r="G82" s="233"/>
      <c r="H82" s="233"/>
      <c r="I82" s="233"/>
      <c r="J82" s="156" t="s">
        <v>393</v>
      </c>
      <c r="K82" s="156" t="s">
        <v>394</v>
      </c>
      <c r="L82" s="156" t="s">
        <v>394</v>
      </c>
    </row>
    <row r="83" spans="2:29" ht="24">
      <c r="B83" s="154">
        <v>3</v>
      </c>
      <c r="C83" s="155">
        <v>44073</v>
      </c>
      <c r="D83" s="233" t="s">
        <v>398</v>
      </c>
      <c r="E83" s="233"/>
      <c r="F83" s="233"/>
      <c r="G83" s="233"/>
      <c r="H83" s="233"/>
      <c r="I83" s="233"/>
      <c r="J83" s="156" t="s">
        <v>393</v>
      </c>
      <c r="K83" s="156" t="s">
        <v>394</v>
      </c>
      <c r="L83" s="156" t="s">
        <v>394</v>
      </c>
    </row>
    <row r="84" spans="2:29" ht="24">
      <c r="B84" s="154">
        <v>4</v>
      </c>
      <c r="C84" s="155">
        <v>44196</v>
      </c>
      <c r="D84" s="233" t="s">
        <v>399</v>
      </c>
      <c r="E84" s="233"/>
      <c r="F84" s="233"/>
      <c r="G84" s="233"/>
      <c r="H84" s="233"/>
      <c r="I84" s="233"/>
      <c r="J84" s="156" t="s">
        <v>393</v>
      </c>
      <c r="K84" s="156" t="s">
        <v>394</v>
      </c>
      <c r="L84" s="156" t="s">
        <v>394</v>
      </c>
    </row>
    <row r="85" spans="2:29" ht="24">
      <c r="B85" s="154">
        <v>5</v>
      </c>
      <c r="C85" s="155">
        <v>44316</v>
      </c>
      <c r="D85" s="234" t="s">
        <v>400</v>
      </c>
      <c r="E85" s="235"/>
      <c r="F85" s="235"/>
      <c r="G85" s="235"/>
      <c r="H85" s="235"/>
      <c r="I85" s="236"/>
      <c r="J85" s="156" t="s">
        <v>393</v>
      </c>
      <c r="K85" s="156" t="s">
        <v>394</v>
      </c>
      <c r="L85" s="156" t="s">
        <v>394</v>
      </c>
    </row>
    <row r="86" spans="2:29" ht="24">
      <c r="B86" s="154">
        <v>6</v>
      </c>
      <c r="C86" s="155">
        <v>44439</v>
      </c>
      <c r="D86" s="234" t="s">
        <v>401</v>
      </c>
      <c r="E86" s="235"/>
      <c r="F86" s="235"/>
      <c r="G86" s="235"/>
      <c r="H86" s="235"/>
      <c r="I86" s="236"/>
      <c r="J86" s="156" t="s">
        <v>393</v>
      </c>
      <c r="K86" s="156" t="s">
        <v>394</v>
      </c>
      <c r="L86" s="156" t="s">
        <v>394</v>
      </c>
    </row>
    <row r="87" spans="2:29" ht="163.5" customHeight="1">
      <c r="B87" s="157">
        <v>7</v>
      </c>
      <c r="C87" s="158">
        <v>44524</v>
      </c>
      <c r="D87" s="232" t="s">
        <v>402</v>
      </c>
      <c r="E87" s="232"/>
      <c r="F87" s="232"/>
      <c r="G87" s="232"/>
      <c r="H87" s="232"/>
      <c r="I87" s="232"/>
      <c r="J87" s="156" t="s">
        <v>393</v>
      </c>
      <c r="K87" s="156" t="s">
        <v>394</v>
      </c>
      <c r="L87" s="156" t="s">
        <v>394</v>
      </c>
      <c r="AC87" s="1"/>
    </row>
    <row r="88" spans="2:29" ht="24">
      <c r="B88" s="157">
        <v>8</v>
      </c>
      <c r="C88" s="158">
        <v>44554</v>
      </c>
      <c r="D88" s="232" t="s">
        <v>403</v>
      </c>
      <c r="E88" s="232"/>
      <c r="F88" s="232"/>
      <c r="G88" s="232"/>
      <c r="H88" s="232"/>
      <c r="I88" s="232"/>
      <c r="J88" s="156" t="s">
        <v>393</v>
      </c>
      <c r="K88" s="156" t="s">
        <v>394</v>
      </c>
      <c r="L88" s="156" t="s">
        <v>394</v>
      </c>
      <c r="AC88" s="1"/>
    </row>
    <row r="89" spans="2:29" ht="50.25" customHeight="1">
      <c r="B89" s="157">
        <v>9</v>
      </c>
      <c r="C89" s="158">
        <v>44561</v>
      </c>
      <c r="D89" s="232" t="s">
        <v>429</v>
      </c>
      <c r="E89" s="232"/>
      <c r="F89" s="232"/>
      <c r="G89" s="232"/>
      <c r="H89" s="232"/>
      <c r="I89" s="232"/>
      <c r="J89" s="156" t="s">
        <v>393</v>
      </c>
      <c r="K89" s="156" t="s">
        <v>394</v>
      </c>
      <c r="L89" s="156" t="s">
        <v>394</v>
      </c>
    </row>
    <row r="90" spans="2:29" ht="47.25" customHeight="1">
      <c r="B90" s="157">
        <v>10</v>
      </c>
      <c r="C90" s="158">
        <v>44681</v>
      </c>
      <c r="D90" s="232" t="s">
        <v>428</v>
      </c>
      <c r="E90" s="232"/>
      <c r="F90" s="232"/>
      <c r="G90" s="232"/>
      <c r="H90" s="232"/>
      <c r="I90" s="232"/>
      <c r="J90" s="156" t="s">
        <v>393</v>
      </c>
      <c r="K90" s="156" t="s">
        <v>394</v>
      </c>
      <c r="L90" s="156" t="s">
        <v>394</v>
      </c>
    </row>
    <row r="91" spans="2:29" ht="105" customHeight="1">
      <c r="B91" s="157">
        <v>11</v>
      </c>
      <c r="C91" s="158">
        <v>44804</v>
      </c>
      <c r="D91" s="232" t="s">
        <v>447</v>
      </c>
      <c r="E91" s="232"/>
      <c r="F91" s="232"/>
      <c r="G91" s="232"/>
      <c r="H91" s="232"/>
      <c r="I91" s="232"/>
      <c r="J91" s="156" t="s">
        <v>393</v>
      </c>
      <c r="K91" s="156" t="s">
        <v>394</v>
      </c>
      <c r="L91" s="156" t="s">
        <v>394</v>
      </c>
    </row>
  </sheetData>
  <sheetProtection formatCells="0" insertRows="0" deleteRows="0"/>
  <mergeCells count="701">
    <mergeCell ref="AM60:AM61"/>
    <mergeCell ref="AN60:AN61"/>
    <mergeCell ref="AO60:AO61"/>
    <mergeCell ref="AP60:AP61"/>
    <mergeCell ref="AQ60:AQ61"/>
    <mergeCell ref="AR60:AR61"/>
    <mergeCell ref="AS60:AS61"/>
    <mergeCell ref="AN50:AN53"/>
    <mergeCell ref="AQ50:AQ53"/>
    <mergeCell ref="AR50:AR53"/>
    <mergeCell ref="AS50:AS53"/>
    <mergeCell ref="AO50:AO55"/>
    <mergeCell ref="AM62:AM64"/>
    <mergeCell ref="AN62:AN64"/>
    <mergeCell ref="AO62:AO64"/>
    <mergeCell ref="AP62:AP64"/>
    <mergeCell ref="AQ62:AQ64"/>
    <mergeCell ref="AR62:AR64"/>
    <mergeCell ref="AS62:AS64"/>
    <mergeCell ref="AM65:AM66"/>
    <mergeCell ref="AN65:AN66"/>
    <mergeCell ref="AO65:AO66"/>
    <mergeCell ref="AP65:AP66"/>
    <mergeCell ref="AQ65:AQ66"/>
    <mergeCell ref="AR65:AR66"/>
    <mergeCell ref="AS65:AS66"/>
    <mergeCell ref="AM34:AM38"/>
    <mergeCell ref="AN34:AN38"/>
    <mergeCell ref="AO34:AO38"/>
    <mergeCell ref="AP34:AP38"/>
    <mergeCell ref="AR34:AR38"/>
    <mergeCell ref="AS34:AS38"/>
    <mergeCell ref="AM39:AM41"/>
    <mergeCell ref="AN39:AN41"/>
    <mergeCell ref="AO39:AO41"/>
    <mergeCell ref="AP39:AP41"/>
    <mergeCell ref="AQ39:AQ41"/>
    <mergeCell ref="AR39:AR41"/>
    <mergeCell ref="AS39:AS41"/>
    <mergeCell ref="AQ34:AQ38"/>
    <mergeCell ref="AM25:AM30"/>
    <mergeCell ref="AN25:AN30"/>
    <mergeCell ref="AO25:AO30"/>
    <mergeCell ref="AP25:AP30"/>
    <mergeCell ref="AQ25:AQ30"/>
    <mergeCell ref="AR25:AR30"/>
    <mergeCell ref="AS25:AS30"/>
    <mergeCell ref="AM31:AM33"/>
    <mergeCell ref="AN31:AN33"/>
    <mergeCell ref="AO31:AO33"/>
    <mergeCell ref="AP31:AP33"/>
    <mergeCell ref="AQ31:AQ33"/>
    <mergeCell ref="AR31:AR33"/>
    <mergeCell ref="AS31:AS33"/>
    <mergeCell ref="AM19:AM21"/>
    <mergeCell ref="AQ19:AQ21"/>
    <mergeCell ref="AR19:AR21"/>
    <mergeCell ref="AS19:AS21"/>
    <mergeCell ref="AM22:AM24"/>
    <mergeCell ref="AN22:AN24"/>
    <mergeCell ref="AO22:AO24"/>
    <mergeCell ref="AP22:AP24"/>
    <mergeCell ref="AQ22:AQ24"/>
    <mergeCell ref="AR22:AR24"/>
    <mergeCell ref="AS22:AS24"/>
    <mergeCell ref="AM13:AS13"/>
    <mergeCell ref="AM14:AM15"/>
    <mergeCell ref="AN14:AN15"/>
    <mergeCell ref="AO14:AO15"/>
    <mergeCell ref="AP14:AP15"/>
    <mergeCell ref="AQ14:AS14"/>
    <mergeCell ref="AM16:AM18"/>
    <mergeCell ref="AN16:AN18"/>
    <mergeCell ref="AO16:AO18"/>
    <mergeCell ref="AP16:AP18"/>
    <mergeCell ref="AQ16:AQ18"/>
    <mergeCell ref="AR16:AR18"/>
    <mergeCell ref="AS16:AS18"/>
    <mergeCell ref="AK13:AK15"/>
    <mergeCell ref="AL13:AL15"/>
    <mergeCell ref="S14:T14"/>
    <mergeCell ref="AF1:AG1"/>
    <mergeCell ref="D3:H3"/>
    <mergeCell ref="X3:AJ3"/>
    <mergeCell ref="C4:C7"/>
    <mergeCell ref="D4:E4"/>
    <mergeCell ref="G4:H4"/>
    <mergeCell ref="I4:K4"/>
    <mergeCell ref="G5:H5"/>
    <mergeCell ref="I5:P5"/>
    <mergeCell ref="D7:E7"/>
    <mergeCell ref="A1:D1"/>
    <mergeCell ref="E1:L1"/>
    <mergeCell ref="M1:P1"/>
    <mergeCell ref="A14:B14"/>
    <mergeCell ref="C14:C15"/>
    <mergeCell ref="D14:D15"/>
    <mergeCell ref="E14:E15"/>
    <mergeCell ref="F14:F15"/>
    <mergeCell ref="D9:E9"/>
    <mergeCell ref="G11:H11"/>
    <mergeCell ref="V11:AI11"/>
    <mergeCell ref="A13:K13"/>
    <mergeCell ref="L13:Q13"/>
    <mergeCell ref="R13:AD13"/>
    <mergeCell ref="AE13:AJ13"/>
    <mergeCell ref="G14:G15"/>
    <mergeCell ref="H14:H15"/>
    <mergeCell ref="I14:I15"/>
    <mergeCell ref="J14:J15"/>
    <mergeCell ref="K14:K15"/>
    <mergeCell ref="L14:L15"/>
    <mergeCell ref="U14:U15"/>
    <mergeCell ref="V14:W14"/>
    <mergeCell ref="X14:Y14"/>
    <mergeCell ref="Z14:AA14"/>
    <mergeCell ref="AB14:AC14"/>
    <mergeCell ref="M14:M15"/>
    <mergeCell ref="N14:N15"/>
    <mergeCell ref="O14:O15"/>
    <mergeCell ref="P14:P15"/>
    <mergeCell ref="Q14:Q15"/>
    <mergeCell ref="R14:R15"/>
    <mergeCell ref="V15:W15"/>
    <mergeCell ref="X15:Y15"/>
    <mergeCell ref="AJ14:AJ15"/>
    <mergeCell ref="AD14:AD15"/>
    <mergeCell ref="AE14:AE15"/>
    <mergeCell ref="AF14:AF15"/>
    <mergeCell ref="AG14:AG15"/>
    <mergeCell ref="AH14:AH15"/>
    <mergeCell ref="AI14:AI15"/>
    <mergeCell ref="I16:I18"/>
    <mergeCell ref="J16:J18"/>
    <mergeCell ref="K16:K18"/>
    <mergeCell ref="L16:L18"/>
    <mergeCell ref="M16:M18"/>
    <mergeCell ref="N16:N18"/>
    <mergeCell ref="AE17:AE18"/>
    <mergeCell ref="AF17:AF18"/>
    <mergeCell ref="Z17:Z18"/>
    <mergeCell ref="AA17:AA18"/>
    <mergeCell ref="AB17:AB18"/>
    <mergeCell ref="AC17:AC18"/>
    <mergeCell ref="AD17:AD18"/>
    <mergeCell ref="AJ16:AJ18"/>
    <mergeCell ref="AK16:AK18"/>
    <mergeCell ref="AL16:AL18"/>
    <mergeCell ref="AG16:AG18"/>
    <mergeCell ref="AH16:AH18"/>
    <mergeCell ref="AI16:AI18"/>
    <mergeCell ref="R17:R18"/>
    <mergeCell ref="S17:S18"/>
    <mergeCell ref="T17:T18"/>
    <mergeCell ref="U17:U18"/>
    <mergeCell ref="A19:A21"/>
    <mergeCell ref="B19:B21"/>
    <mergeCell ref="C19:C21"/>
    <mergeCell ref="D19:D21"/>
    <mergeCell ref="E19:E21"/>
    <mergeCell ref="V17:V18"/>
    <mergeCell ref="W17:W18"/>
    <mergeCell ref="X17:X18"/>
    <mergeCell ref="Y17:Y18"/>
    <mergeCell ref="O16:O18"/>
    <mergeCell ref="P16:P18"/>
    <mergeCell ref="Q16:Q18"/>
    <mergeCell ref="A16:A18"/>
    <mergeCell ref="B16:B18"/>
    <mergeCell ref="C16:C18"/>
    <mergeCell ref="D16:D18"/>
    <mergeCell ref="E16:E18"/>
    <mergeCell ref="H16:H18"/>
    <mergeCell ref="H19:H21"/>
    <mergeCell ref="I19:I21"/>
    <mergeCell ref="J19:J21"/>
    <mergeCell ref="K19:K21"/>
    <mergeCell ref="L19:L21"/>
    <mergeCell ref="M19:M21"/>
    <mergeCell ref="AH19:AH21"/>
    <mergeCell ref="AI19:AI21"/>
    <mergeCell ref="AJ19:AJ21"/>
    <mergeCell ref="AK19:AK21"/>
    <mergeCell ref="AL19:AL21"/>
    <mergeCell ref="N19:N21"/>
    <mergeCell ref="O19:O21"/>
    <mergeCell ref="P19:P21"/>
    <mergeCell ref="Q19:Q21"/>
    <mergeCell ref="AA19:AA20"/>
    <mergeCell ref="AG19:AG21"/>
    <mergeCell ref="AL22:AL24"/>
    <mergeCell ref="A22:A24"/>
    <mergeCell ref="B22:B24"/>
    <mergeCell ref="C22:C24"/>
    <mergeCell ref="D22:D24"/>
    <mergeCell ref="E22:E24"/>
    <mergeCell ref="H22:H24"/>
    <mergeCell ref="I22:I24"/>
    <mergeCell ref="J22:J24"/>
    <mergeCell ref="AJ22:AJ24"/>
    <mergeCell ref="AK22:AK24"/>
    <mergeCell ref="K22:K24"/>
    <mergeCell ref="L22:L24"/>
    <mergeCell ref="M22:M24"/>
    <mergeCell ref="N22:N24"/>
    <mergeCell ref="O22:O24"/>
    <mergeCell ref="P22:P24"/>
    <mergeCell ref="A25:A30"/>
    <mergeCell ref="B25:B30"/>
    <mergeCell ref="C25:C30"/>
    <mergeCell ref="D25:D30"/>
    <mergeCell ref="E25:E30"/>
    <mergeCell ref="F25:F27"/>
    <mergeCell ref="H25:H30"/>
    <mergeCell ref="I25:I30"/>
    <mergeCell ref="J25:J30"/>
    <mergeCell ref="K25:K30"/>
    <mergeCell ref="L25:L30"/>
    <mergeCell ref="Q22:Q24"/>
    <mergeCell ref="AG22:AG24"/>
    <mergeCell ref="AH22:AH24"/>
    <mergeCell ref="AI22:AI24"/>
    <mergeCell ref="AH31:AH33"/>
    <mergeCell ref="AI31:AI33"/>
    <mergeCell ref="AJ31:AJ33"/>
    <mergeCell ref="U32:U33"/>
    <mergeCell ref="V32:V33"/>
    <mergeCell ref="W32:W33"/>
    <mergeCell ref="X32:X33"/>
    <mergeCell ref="Y32:Y33"/>
    <mergeCell ref="AG31:AG33"/>
    <mergeCell ref="Z32:Z33"/>
    <mergeCell ref="AA32:AA33"/>
    <mergeCell ref="AB32:AB33"/>
    <mergeCell ref="AC32:AC33"/>
    <mergeCell ref="AF32:AF33"/>
    <mergeCell ref="P31:P33"/>
    <mergeCell ref="Q31:Q33"/>
    <mergeCell ref="L31:L33"/>
    <mergeCell ref="M31:M33"/>
    <mergeCell ref="AK31:AK33"/>
    <mergeCell ref="AL31:AL33"/>
    <mergeCell ref="F28:F30"/>
    <mergeCell ref="G28:G30"/>
    <mergeCell ref="A31:A33"/>
    <mergeCell ref="B31:B33"/>
    <mergeCell ref="C31:C33"/>
    <mergeCell ref="D31:D33"/>
    <mergeCell ref="E31:E33"/>
    <mergeCell ref="AH25:AH30"/>
    <mergeCell ref="AI25:AI30"/>
    <mergeCell ref="AJ25:AJ30"/>
    <mergeCell ref="AK25:AK30"/>
    <mergeCell ref="AL25:AL30"/>
    <mergeCell ref="M25:M30"/>
    <mergeCell ref="N25:N30"/>
    <mergeCell ref="O25:O30"/>
    <mergeCell ref="P25:P30"/>
    <mergeCell ref="Q25:Q30"/>
    <mergeCell ref="AG25:AG30"/>
    <mergeCell ref="G25:G27"/>
    <mergeCell ref="R32:R33"/>
    <mergeCell ref="S32:S33"/>
    <mergeCell ref="T32:T33"/>
    <mergeCell ref="N31:N33"/>
    <mergeCell ref="O31:O33"/>
    <mergeCell ref="F31:F33"/>
    <mergeCell ref="G31:G33"/>
    <mergeCell ref="H31:H33"/>
    <mergeCell ref="I31:I33"/>
    <mergeCell ref="J31:J33"/>
    <mergeCell ref="K31:K33"/>
    <mergeCell ref="AI34:AI38"/>
    <mergeCell ref="AJ34:AJ38"/>
    <mergeCell ref="AK34:AK38"/>
    <mergeCell ref="AL34:AL38"/>
    <mergeCell ref="P34:P38"/>
    <mergeCell ref="Q34:Q38"/>
    <mergeCell ref="AG34:AG38"/>
    <mergeCell ref="AH34:AH38"/>
    <mergeCell ref="H34:H38"/>
    <mergeCell ref="I34:I38"/>
    <mergeCell ref="J34:J38"/>
    <mergeCell ref="K34:K38"/>
    <mergeCell ref="L34:L38"/>
    <mergeCell ref="M34:M38"/>
    <mergeCell ref="N34:N38"/>
    <mergeCell ref="O34:O38"/>
    <mergeCell ref="J39:J41"/>
    <mergeCell ref="K39:K41"/>
    <mergeCell ref="L39:L41"/>
    <mergeCell ref="M39:M41"/>
    <mergeCell ref="N39:N41"/>
    <mergeCell ref="O39:O41"/>
    <mergeCell ref="F36:F38"/>
    <mergeCell ref="G36:G38"/>
    <mergeCell ref="A39:A41"/>
    <mergeCell ref="B39:B41"/>
    <mergeCell ref="C39:C41"/>
    <mergeCell ref="D39:D41"/>
    <mergeCell ref="E39:E41"/>
    <mergeCell ref="H39:H41"/>
    <mergeCell ref="I39:I41"/>
    <mergeCell ref="A34:A38"/>
    <mergeCell ref="B34:B38"/>
    <mergeCell ref="C34:C38"/>
    <mergeCell ref="D34:D38"/>
    <mergeCell ref="E34:E38"/>
    <mergeCell ref="V39:V40"/>
    <mergeCell ref="W39:W40"/>
    <mergeCell ref="X39:X40"/>
    <mergeCell ref="Y39:Y40"/>
    <mergeCell ref="Z39:Z40"/>
    <mergeCell ref="AA39:AA40"/>
    <mergeCell ref="P39:P41"/>
    <mergeCell ref="Q39:Q41"/>
    <mergeCell ref="R39:R40"/>
    <mergeCell ref="S39:S40"/>
    <mergeCell ref="T39:T40"/>
    <mergeCell ref="U39:U40"/>
    <mergeCell ref="AH39:AH41"/>
    <mergeCell ref="AI39:AI41"/>
    <mergeCell ref="AJ39:AJ41"/>
    <mergeCell ref="AK39:AK41"/>
    <mergeCell ref="AL39:AL41"/>
    <mergeCell ref="AB39:AB40"/>
    <mergeCell ref="AC39:AC40"/>
    <mergeCell ref="AD39:AD40"/>
    <mergeCell ref="AE39:AE40"/>
    <mergeCell ref="AF39:AF40"/>
    <mergeCell ref="AG39:AG41"/>
    <mergeCell ref="N42:N45"/>
    <mergeCell ref="A42:A45"/>
    <mergeCell ref="B42:B45"/>
    <mergeCell ref="C42:C45"/>
    <mergeCell ref="D42:D45"/>
    <mergeCell ref="E42:E45"/>
    <mergeCell ref="F42:F43"/>
    <mergeCell ref="G42:G43"/>
    <mergeCell ref="H42:H45"/>
    <mergeCell ref="AJ42:AJ45"/>
    <mergeCell ref="AK42:AK45"/>
    <mergeCell ref="AL42:AL45"/>
    <mergeCell ref="O42:O45"/>
    <mergeCell ref="P42:P45"/>
    <mergeCell ref="Q42:Q45"/>
    <mergeCell ref="AG42:AG45"/>
    <mergeCell ref="AH42:AH45"/>
    <mergeCell ref="AI42:AI45"/>
    <mergeCell ref="H46:H47"/>
    <mergeCell ref="I46:I47"/>
    <mergeCell ref="J46:J47"/>
    <mergeCell ref="K46:K47"/>
    <mergeCell ref="L46:L47"/>
    <mergeCell ref="M46:M47"/>
    <mergeCell ref="F44:F45"/>
    <mergeCell ref="G44:G45"/>
    <mergeCell ref="A46:A47"/>
    <mergeCell ref="B46:B47"/>
    <mergeCell ref="C46:C47"/>
    <mergeCell ref="D46:D47"/>
    <mergeCell ref="E46:E47"/>
    <mergeCell ref="F46:F47"/>
    <mergeCell ref="G46:G47"/>
    <mergeCell ref="I42:I45"/>
    <mergeCell ref="J42:J45"/>
    <mergeCell ref="K42:K45"/>
    <mergeCell ref="L42:L45"/>
    <mergeCell ref="M42:M45"/>
    <mergeCell ref="Y52:Y54"/>
    <mergeCell ref="AI46:AI47"/>
    <mergeCell ref="AJ46:AJ47"/>
    <mergeCell ref="AK46:AK47"/>
    <mergeCell ref="AL46:AL47"/>
    <mergeCell ref="N46:N47"/>
    <mergeCell ref="O46:O47"/>
    <mergeCell ref="P46:P47"/>
    <mergeCell ref="Q46:Q47"/>
    <mergeCell ref="AG46:AG47"/>
    <mergeCell ref="AH46:AH47"/>
    <mergeCell ref="AJ48:AJ49"/>
    <mergeCell ref="AK48:AK49"/>
    <mergeCell ref="AL48:AL49"/>
    <mergeCell ref="AL50:AL55"/>
    <mergeCell ref="AG50:AG55"/>
    <mergeCell ref="AF52:AF54"/>
    <mergeCell ref="AB52:AB54"/>
    <mergeCell ref="AC52:AC54"/>
    <mergeCell ref="AD52:AD54"/>
    <mergeCell ref="AE52:AE54"/>
    <mergeCell ref="AH50:AH55"/>
    <mergeCell ref="AI50:AI55"/>
    <mergeCell ref="AJ50:AJ55"/>
    <mergeCell ref="A48:A49"/>
    <mergeCell ref="B48:B49"/>
    <mergeCell ref="C48:C49"/>
    <mergeCell ref="D48:D49"/>
    <mergeCell ref="E48:E49"/>
    <mergeCell ref="H48:H49"/>
    <mergeCell ref="I48:I49"/>
    <mergeCell ref="J48:J49"/>
    <mergeCell ref="K48:K49"/>
    <mergeCell ref="L48:L49"/>
    <mergeCell ref="M48:M49"/>
    <mergeCell ref="N48:N49"/>
    <mergeCell ref="O48:O49"/>
    <mergeCell ref="P48:P49"/>
    <mergeCell ref="Q48:Q49"/>
    <mergeCell ref="AG48:AG49"/>
    <mergeCell ref="AH48:AH49"/>
    <mergeCell ref="AI48:AI49"/>
    <mergeCell ref="AK50:AK55"/>
    <mergeCell ref="Z52:Z54"/>
    <mergeCell ref="AA52:AA54"/>
    <mergeCell ref="A56:A57"/>
    <mergeCell ref="B56:B57"/>
    <mergeCell ref="C56:C57"/>
    <mergeCell ref="D56:D57"/>
    <mergeCell ref="E56:E57"/>
    <mergeCell ref="F56:F57"/>
    <mergeCell ref="S52:S54"/>
    <mergeCell ref="T52:T54"/>
    <mergeCell ref="P50:P55"/>
    <mergeCell ref="Q50:Q55"/>
    <mergeCell ref="J50:J55"/>
    <mergeCell ref="K50:K55"/>
    <mergeCell ref="L50:L55"/>
    <mergeCell ref="M50:M55"/>
    <mergeCell ref="N50:N55"/>
    <mergeCell ref="O50:O55"/>
    <mergeCell ref="E50:E55"/>
    <mergeCell ref="H50:H55"/>
    <mergeCell ref="I50:I55"/>
    <mergeCell ref="U52:U54"/>
    <mergeCell ref="L56:L57"/>
    <mergeCell ref="S56:S57"/>
    <mergeCell ref="T56:T57"/>
    <mergeCell ref="U56:U57"/>
    <mergeCell ref="V52:V54"/>
    <mergeCell ref="W52:W54"/>
    <mergeCell ref="X56:X57"/>
    <mergeCell ref="M56:M57"/>
    <mergeCell ref="N56:N57"/>
    <mergeCell ref="O56:O57"/>
    <mergeCell ref="P56:P57"/>
    <mergeCell ref="Q56:Q57"/>
    <mergeCell ref="R56:R57"/>
    <mergeCell ref="V56:V57"/>
    <mergeCell ref="W56:W57"/>
    <mergeCell ref="X52:X54"/>
    <mergeCell ref="A50:A55"/>
    <mergeCell ref="B50:B55"/>
    <mergeCell ref="C50:C55"/>
    <mergeCell ref="D50:D55"/>
    <mergeCell ref="R52:R54"/>
    <mergeCell ref="AK56:AK57"/>
    <mergeCell ref="AL56:AL57"/>
    <mergeCell ref="AE56:AE57"/>
    <mergeCell ref="AF56:AF57"/>
    <mergeCell ref="AG56:AG57"/>
    <mergeCell ref="AH56:AH57"/>
    <mergeCell ref="AI56:AI57"/>
    <mergeCell ref="AJ56:AJ57"/>
    <mergeCell ref="Y56:Y57"/>
    <mergeCell ref="Z56:Z57"/>
    <mergeCell ref="AA56:AA57"/>
    <mergeCell ref="AB56:AB57"/>
    <mergeCell ref="AC56:AC57"/>
    <mergeCell ref="AD56:AD57"/>
    <mergeCell ref="G56:G57"/>
    <mergeCell ref="H56:H57"/>
    <mergeCell ref="I56:I57"/>
    <mergeCell ref="J56:J57"/>
    <mergeCell ref="K56:K57"/>
    <mergeCell ref="G58:G59"/>
    <mergeCell ref="H58:H59"/>
    <mergeCell ref="I58:I59"/>
    <mergeCell ref="J58:J59"/>
    <mergeCell ref="K58:K59"/>
    <mergeCell ref="L58:L59"/>
    <mergeCell ref="A58:A59"/>
    <mergeCell ref="B58:B59"/>
    <mergeCell ref="C58:C59"/>
    <mergeCell ref="D58:D59"/>
    <mergeCell ref="E58:E59"/>
    <mergeCell ref="F58:F59"/>
    <mergeCell ref="AK58:AK59"/>
    <mergeCell ref="AL58:AL59"/>
    <mergeCell ref="AE58:AE59"/>
    <mergeCell ref="AF58:AF59"/>
    <mergeCell ref="AG58:AG59"/>
    <mergeCell ref="AH58:AH59"/>
    <mergeCell ref="AI58:AI59"/>
    <mergeCell ref="O58:O59"/>
    <mergeCell ref="P58:P59"/>
    <mergeCell ref="Q58:Q59"/>
    <mergeCell ref="R58:R59"/>
    <mergeCell ref="AJ58:AJ59"/>
    <mergeCell ref="Y58:Y59"/>
    <mergeCell ref="Z58:Z59"/>
    <mergeCell ref="AA58:AA59"/>
    <mergeCell ref="AB58:AB59"/>
    <mergeCell ref="AC58:AC59"/>
    <mergeCell ref="AD58:AD59"/>
    <mergeCell ref="M58:M59"/>
    <mergeCell ref="N58:N59"/>
    <mergeCell ref="V60:V61"/>
    <mergeCell ref="W60:W61"/>
    <mergeCell ref="X60:X61"/>
    <mergeCell ref="M60:M61"/>
    <mergeCell ref="N60:N61"/>
    <mergeCell ref="O60:O61"/>
    <mergeCell ref="P60:P61"/>
    <mergeCell ref="Q60:Q61"/>
    <mergeCell ref="S58:S59"/>
    <mergeCell ref="T58:T59"/>
    <mergeCell ref="U58:U59"/>
    <mergeCell ref="V58:V59"/>
    <mergeCell ref="W58:W59"/>
    <mergeCell ref="X58:X59"/>
    <mergeCell ref="U60:U61"/>
    <mergeCell ref="AL60:AL61"/>
    <mergeCell ref="AE60:AE61"/>
    <mergeCell ref="AF60:AF61"/>
    <mergeCell ref="AG60:AG61"/>
    <mergeCell ref="AH60:AH61"/>
    <mergeCell ref="AI60:AI61"/>
    <mergeCell ref="AJ60:AJ61"/>
    <mergeCell ref="Y60:Y61"/>
    <mergeCell ref="Z60:Z61"/>
    <mergeCell ref="AA60:AA61"/>
    <mergeCell ref="AB60:AB61"/>
    <mergeCell ref="AC60:AC61"/>
    <mergeCell ref="AD60:AD61"/>
    <mergeCell ref="AK65:AK66"/>
    <mergeCell ref="A62:A64"/>
    <mergeCell ref="B62:B64"/>
    <mergeCell ref="C62:C64"/>
    <mergeCell ref="D62:D64"/>
    <mergeCell ref="E62:E64"/>
    <mergeCell ref="H62:H64"/>
    <mergeCell ref="I62:I64"/>
    <mergeCell ref="S60:S61"/>
    <mergeCell ref="T60:T61"/>
    <mergeCell ref="L60:L61"/>
    <mergeCell ref="A60:A61"/>
    <mergeCell ref="B60:B61"/>
    <mergeCell ref="C60:C61"/>
    <mergeCell ref="D60:D61"/>
    <mergeCell ref="E60:E61"/>
    <mergeCell ref="F60:F61"/>
    <mergeCell ref="R60:R61"/>
    <mergeCell ref="G60:G61"/>
    <mergeCell ref="H60:H61"/>
    <mergeCell ref="I60:I61"/>
    <mergeCell ref="J60:J61"/>
    <mergeCell ref="K60:K61"/>
    <mergeCell ref="AK60:AK61"/>
    <mergeCell ref="A65:A66"/>
    <mergeCell ref="B65:B66"/>
    <mergeCell ref="C65:C66"/>
    <mergeCell ref="D65:D66"/>
    <mergeCell ref="E65:E66"/>
    <mergeCell ref="AK62:AK64"/>
    <mergeCell ref="AL62:AL64"/>
    <mergeCell ref="P62:P64"/>
    <mergeCell ref="Q62:Q64"/>
    <mergeCell ref="AG62:AG64"/>
    <mergeCell ref="AH62:AH64"/>
    <mergeCell ref="AI62:AI64"/>
    <mergeCell ref="AJ62:AJ64"/>
    <mergeCell ref="J62:J64"/>
    <mergeCell ref="K62:K64"/>
    <mergeCell ref="L62:L64"/>
    <mergeCell ref="M62:M64"/>
    <mergeCell ref="N62:N64"/>
    <mergeCell ref="O62:O64"/>
    <mergeCell ref="AL65:AL66"/>
    <mergeCell ref="AG65:AG66"/>
    <mergeCell ref="AH65:AH66"/>
    <mergeCell ref="AI65:AI66"/>
    <mergeCell ref="AJ65:AJ66"/>
    <mergeCell ref="N65:N66"/>
    <mergeCell ref="O65:O66"/>
    <mergeCell ref="P65:P66"/>
    <mergeCell ref="Q65:Q66"/>
    <mergeCell ref="H65:H66"/>
    <mergeCell ref="I65:I66"/>
    <mergeCell ref="J65:J66"/>
    <mergeCell ref="K65:K66"/>
    <mergeCell ref="L65:L66"/>
    <mergeCell ref="M65:M66"/>
    <mergeCell ref="A71:A72"/>
    <mergeCell ref="B71:B72"/>
    <mergeCell ref="C71:C72"/>
    <mergeCell ref="D71:D72"/>
    <mergeCell ref="E71:E72"/>
    <mergeCell ref="H71:H72"/>
    <mergeCell ref="T68:T69"/>
    <mergeCell ref="U68:U69"/>
    <mergeCell ref="V68:V69"/>
    <mergeCell ref="A68:A70"/>
    <mergeCell ref="B68:B70"/>
    <mergeCell ref="C68:C70"/>
    <mergeCell ref="D68:D70"/>
    <mergeCell ref="E68:E70"/>
    <mergeCell ref="H68:H70"/>
    <mergeCell ref="I68:I70"/>
    <mergeCell ref="J68:J70"/>
    <mergeCell ref="K68:K70"/>
    <mergeCell ref="L68:L70"/>
    <mergeCell ref="AL68:AL70"/>
    <mergeCell ref="AF68:AF69"/>
    <mergeCell ref="AG68:AG70"/>
    <mergeCell ref="M68:M70"/>
    <mergeCell ref="N68:N70"/>
    <mergeCell ref="O68:O70"/>
    <mergeCell ref="P68:P70"/>
    <mergeCell ref="Q68:Q70"/>
    <mergeCell ref="R68:R69"/>
    <mergeCell ref="S68:S69"/>
    <mergeCell ref="AK68:AK70"/>
    <mergeCell ref="Z68:Z69"/>
    <mergeCell ref="AA68:AA69"/>
    <mergeCell ref="AB68:AB69"/>
    <mergeCell ref="AC68:AC69"/>
    <mergeCell ref="AD68:AD69"/>
    <mergeCell ref="AE68:AE69"/>
    <mergeCell ref="W68:W69"/>
    <mergeCell ref="X68:X69"/>
    <mergeCell ref="Y68:Y69"/>
    <mergeCell ref="AH68:AH70"/>
    <mergeCell ref="AI68:AI70"/>
    <mergeCell ref="AJ68:AJ70"/>
    <mergeCell ref="B77:L77"/>
    <mergeCell ref="D78:I78"/>
    <mergeCell ref="D79:I79"/>
    <mergeCell ref="D80:I80"/>
    <mergeCell ref="D81:I81"/>
    <mergeCell ref="AJ71:AJ72"/>
    <mergeCell ref="AK71:AK72"/>
    <mergeCell ref="AL71:AL72"/>
    <mergeCell ref="I71:I72"/>
    <mergeCell ref="J71:J72"/>
    <mergeCell ref="K71:K72"/>
    <mergeCell ref="L71:L72"/>
    <mergeCell ref="M71:M72"/>
    <mergeCell ref="N71:N72"/>
    <mergeCell ref="O71:O72"/>
    <mergeCell ref="P71:P72"/>
    <mergeCell ref="Q71:Q72"/>
    <mergeCell ref="AG71:AG72"/>
    <mergeCell ref="AH71:AH72"/>
    <mergeCell ref="AI71:AI72"/>
    <mergeCell ref="D91:I91"/>
    <mergeCell ref="D89:I89"/>
    <mergeCell ref="D90:I90"/>
    <mergeCell ref="D88:I88"/>
    <mergeCell ref="D82:I82"/>
    <mergeCell ref="D83:I83"/>
    <mergeCell ref="D84:I84"/>
    <mergeCell ref="D85:I85"/>
    <mergeCell ref="D86:I86"/>
    <mergeCell ref="D87:I87"/>
    <mergeCell ref="AM46:AM47"/>
    <mergeCell ref="AN46:AN47"/>
    <mergeCell ref="AO46:AO47"/>
    <mergeCell ref="AP46:AP47"/>
    <mergeCell ref="AQ46:AQ47"/>
    <mergeCell ref="AR46:AR47"/>
    <mergeCell ref="AS46:AS47"/>
    <mergeCell ref="AM42:AM45"/>
    <mergeCell ref="AN42:AN45"/>
    <mergeCell ref="AO42:AO45"/>
    <mergeCell ref="AP42:AP45"/>
    <mergeCell ref="AQ42:AQ45"/>
    <mergeCell ref="AR42:AR45"/>
    <mergeCell ref="AS42:AS45"/>
    <mergeCell ref="AM48:AM49"/>
    <mergeCell ref="AN48:AN49"/>
    <mergeCell ref="AO48:AO49"/>
    <mergeCell ref="AP48:AP49"/>
    <mergeCell ref="AQ48:AQ49"/>
    <mergeCell ref="AR48:AR49"/>
    <mergeCell ref="AS48:AS49"/>
    <mergeCell ref="AM58:AM59"/>
    <mergeCell ref="AN58:AN59"/>
    <mergeCell ref="AO58:AO59"/>
    <mergeCell ref="AP58:AP59"/>
    <mergeCell ref="AQ58:AQ59"/>
    <mergeCell ref="AR58:AR59"/>
    <mergeCell ref="AS58:AS59"/>
    <mergeCell ref="AM56:AM57"/>
    <mergeCell ref="AN56:AN57"/>
    <mergeCell ref="AO56:AO57"/>
    <mergeCell ref="AP56:AP57"/>
    <mergeCell ref="AP50:AP55"/>
    <mergeCell ref="AQ56:AQ57"/>
    <mergeCell ref="AR56:AR57"/>
    <mergeCell ref="AS56:AS57"/>
    <mergeCell ref="AM50:AM55"/>
  </mergeCells>
  <conditionalFormatting sqref="Q16 Q46 Q19 Q22 Q50 Q74 Q48">
    <cfRule type="cellIs" dxfId="1002" priority="966" operator="equal">
      <formula>#REF!</formula>
    </cfRule>
    <cfRule type="cellIs" dxfId="1001" priority="968" operator="equal">
      <formula>#REF!</formula>
    </cfRule>
    <cfRule type="cellIs" dxfId="1000" priority="969" operator="equal">
      <formula>#REF!</formula>
    </cfRule>
    <cfRule type="cellIs" dxfId="999" priority="970" operator="equal">
      <formula>#REF!</formula>
    </cfRule>
    <cfRule type="cellIs" dxfId="998" priority="971" operator="equal">
      <formula>#REF!</formula>
    </cfRule>
    <cfRule type="cellIs" dxfId="997" priority="972" operator="equal">
      <formula>#REF!</formula>
    </cfRule>
    <cfRule type="cellIs" dxfId="996" priority="973" operator="equal">
      <formula>#REF!</formula>
    </cfRule>
    <cfRule type="cellIs" dxfId="995" priority="974" operator="equal">
      <formula>#REF!</formula>
    </cfRule>
    <cfRule type="cellIs" dxfId="994" priority="975" operator="equal">
      <formula>#REF!</formula>
    </cfRule>
    <cfRule type="cellIs" dxfId="993" priority="976" operator="equal">
      <formula>#REF!</formula>
    </cfRule>
    <cfRule type="cellIs" dxfId="992" priority="977" operator="equal">
      <formula>#REF!</formula>
    </cfRule>
    <cfRule type="cellIs" dxfId="991" priority="978" operator="equal">
      <formula>#REF!</formula>
    </cfRule>
    <cfRule type="cellIs" dxfId="990" priority="979" operator="equal">
      <formula>#REF!</formula>
    </cfRule>
    <cfRule type="cellIs" dxfId="989" priority="980" operator="equal">
      <formula>#REF!</formula>
    </cfRule>
    <cfRule type="cellIs" dxfId="988" priority="981" operator="equal">
      <formula>#REF!</formula>
    </cfRule>
    <cfRule type="cellIs" dxfId="987" priority="982" operator="equal">
      <formula>#REF!</formula>
    </cfRule>
    <cfRule type="cellIs" dxfId="986" priority="983" operator="equal">
      <formula>#REF!</formula>
    </cfRule>
    <cfRule type="cellIs" dxfId="985" priority="984" operator="equal">
      <formula>#REF!</formula>
    </cfRule>
    <cfRule type="cellIs" dxfId="984" priority="985" operator="equal">
      <formula>#REF!</formula>
    </cfRule>
    <cfRule type="cellIs" dxfId="983" priority="986" operator="equal">
      <formula>#REF!</formula>
    </cfRule>
    <cfRule type="cellIs" dxfId="982" priority="987" operator="equal">
      <formula>#REF!</formula>
    </cfRule>
    <cfRule type="cellIs" dxfId="981" priority="988" operator="equal">
      <formula>#REF!</formula>
    </cfRule>
    <cfRule type="cellIs" dxfId="980" priority="989" operator="equal">
      <formula>#REF!</formula>
    </cfRule>
    <cfRule type="cellIs" dxfId="979" priority="990" operator="equal">
      <formula>#REF!</formula>
    </cfRule>
    <cfRule type="cellIs" dxfId="978" priority="991" operator="equal">
      <formula>#REF!</formula>
    </cfRule>
    <cfRule type="cellIs" dxfId="977" priority="992" operator="equal">
      <formula>#REF!</formula>
    </cfRule>
    <cfRule type="cellIs" dxfId="976" priority="993" operator="equal">
      <formula>#REF!</formula>
    </cfRule>
    <cfRule type="cellIs" dxfId="975" priority="994" operator="equal">
      <formula>#REF!</formula>
    </cfRule>
    <cfRule type="cellIs" dxfId="974" priority="995" operator="equal">
      <formula>#REF!</formula>
    </cfRule>
    <cfRule type="cellIs" dxfId="973" priority="996" operator="equal">
      <formula>#REF!</formula>
    </cfRule>
    <cfRule type="cellIs" dxfId="972" priority="997" operator="equal">
      <formula>#REF!</formula>
    </cfRule>
    <cfRule type="cellIs" dxfId="971" priority="998" operator="equal">
      <formula>#REF!</formula>
    </cfRule>
    <cfRule type="cellIs" dxfId="970" priority="999" operator="equal">
      <formula>#REF!</formula>
    </cfRule>
    <cfRule type="cellIs" dxfId="969" priority="1000" operator="equal">
      <formula>#REF!</formula>
    </cfRule>
    <cfRule type="cellIs" dxfId="968" priority="1001" operator="equal">
      <formula>#REF!</formula>
    </cfRule>
    <cfRule type="cellIs" dxfId="967" priority="1002" operator="equal">
      <formula>#REF!</formula>
    </cfRule>
    <cfRule type="cellIs" dxfId="966" priority="1003" operator="equal">
      <formula>#REF!</formula>
    </cfRule>
  </conditionalFormatting>
  <conditionalFormatting sqref="L74 N16 N46 N19 N22 N50 N74 I74 N48">
    <cfRule type="cellIs" dxfId="965" priority="967" operator="equal">
      <formula>#REF!</formula>
    </cfRule>
  </conditionalFormatting>
  <conditionalFormatting sqref="AE74">
    <cfRule type="cellIs" dxfId="964" priority="965" operator="equal">
      <formula>#REF!</formula>
    </cfRule>
  </conditionalFormatting>
  <conditionalFormatting sqref="AG74">
    <cfRule type="cellIs" dxfId="963" priority="964" operator="equal">
      <formula>#REF!</formula>
    </cfRule>
  </conditionalFormatting>
  <conditionalFormatting sqref="L16 L46 L19 L22 L50 L48">
    <cfRule type="cellIs" dxfId="962" priority="959" operator="equal">
      <formula>"ALTA"</formula>
    </cfRule>
    <cfRule type="cellIs" dxfId="961" priority="960" operator="equal">
      <formula>"MUY ALTA"</formula>
    </cfRule>
    <cfRule type="cellIs" dxfId="960" priority="961" operator="equal">
      <formula>"MEDIA"</formula>
    </cfRule>
    <cfRule type="cellIs" dxfId="959" priority="962" operator="equal">
      <formula>"BAJA"</formula>
    </cfRule>
    <cfRule type="cellIs" dxfId="958" priority="963" operator="equal">
      <formula>"MUY BAJA"</formula>
    </cfRule>
  </conditionalFormatting>
  <conditionalFormatting sqref="N16 N46 N19 N22 N50 N48">
    <cfRule type="cellIs" dxfId="957" priority="951" operator="equal">
      <formula>"CATASTRÓFICO (RC-F)"</formula>
    </cfRule>
    <cfRule type="cellIs" dxfId="956" priority="952" operator="equal">
      <formula>"MAYOR (RC-F)"</formula>
    </cfRule>
    <cfRule type="cellIs" dxfId="955" priority="953" operator="equal">
      <formula>"MODERADO (RC-F)"</formula>
    </cfRule>
    <cfRule type="cellIs" dxfId="954" priority="954" operator="equal">
      <formula>"CATASTRÓFICO"</formula>
    </cfRule>
    <cfRule type="cellIs" dxfId="953" priority="955" operator="equal">
      <formula>"MAYOR"</formula>
    </cfRule>
    <cfRule type="cellIs" dxfId="952" priority="956" operator="equal">
      <formula>"MODERADO"</formula>
    </cfRule>
    <cfRule type="cellIs" dxfId="951" priority="957" operator="equal">
      <formula>"MENOR"</formula>
    </cfRule>
    <cfRule type="cellIs" dxfId="950" priority="958" operator="equal">
      <formula>"LEVE"</formula>
    </cfRule>
  </conditionalFormatting>
  <conditionalFormatting sqref="Q16 AI16 AI46 Q46 Q19 AI19 Q22 AI22 Q50 AI50 Q48 AI48">
    <cfRule type="cellIs" dxfId="949" priority="944" operator="equal">
      <formula>"EXTREMO (RC/F)"</formula>
    </cfRule>
    <cfRule type="cellIs" dxfId="948" priority="945" operator="equal">
      <formula>"ALTO (RC/F)"</formula>
    </cfRule>
    <cfRule type="cellIs" dxfId="947" priority="946" operator="equal">
      <formula>"MODERADO (RC/F)"</formula>
    </cfRule>
    <cfRule type="cellIs" dxfId="946" priority="947" operator="equal">
      <formula>"EXTREMO"</formula>
    </cfRule>
    <cfRule type="cellIs" dxfId="945" priority="948" operator="equal">
      <formula>"ALTO"</formula>
    </cfRule>
    <cfRule type="cellIs" dxfId="944" priority="949" operator="equal">
      <formula>"MODERADO"</formula>
    </cfRule>
    <cfRule type="cellIs" dxfId="943" priority="950" operator="equal">
      <formula>"BAJO"</formula>
    </cfRule>
  </conditionalFormatting>
  <conditionalFormatting sqref="AE16:AE17 AE19:AE22 AE43:AE51">
    <cfRule type="cellIs" dxfId="942" priority="939" operator="equal">
      <formula>"MUY ALTA"</formula>
    </cfRule>
    <cfRule type="cellIs" dxfId="941" priority="940" operator="equal">
      <formula>"ALTA"</formula>
    </cfRule>
    <cfRule type="cellIs" dxfId="940" priority="941" operator="equal">
      <formula>"MEDIA"</formula>
    </cfRule>
    <cfRule type="cellIs" dxfId="939" priority="942" operator="equal">
      <formula>"BAJA"</formula>
    </cfRule>
    <cfRule type="cellIs" dxfId="938" priority="943" operator="equal">
      <formula>"MUY BAJA"</formula>
    </cfRule>
  </conditionalFormatting>
  <conditionalFormatting sqref="AG16 AG46 AG19 AG22 AG50 AG48">
    <cfRule type="cellIs" dxfId="937" priority="934" operator="equal">
      <formula>"CATASTROFICO"</formula>
    </cfRule>
    <cfRule type="cellIs" dxfId="936" priority="935" operator="equal">
      <formula>"MAYOR"</formula>
    </cfRule>
    <cfRule type="cellIs" dxfId="935" priority="936" operator="equal">
      <formula>"MODERADO"</formula>
    </cfRule>
    <cfRule type="cellIs" dxfId="934" priority="937" operator="equal">
      <formula>"MENOR"</formula>
    </cfRule>
    <cfRule type="cellIs" dxfId="933" priority="938" operator="equal">
      <formula>"LEVE"</formula>
    </cfRule>
  </conditionalFormatting>
  <conditionalFormatting sqref="AI16 AI46 AI19 AI22 AI50 AI48">
    <cfRule type="cellIs" dxfId="932" priority="897" operator="equal">
      <formula>#REF!</formula>
    </cfRule>
    <cfRule type="cellIs" dxfId="931" priority="898" operator="equal">
      <formula>#REF!</formula>
    </cfRule>
    <cfRule type="cellIs" dxfId="930" priority="899" operator="equal">
      <formula>#REF!</formula>
    </cfRule>
    <cfRule type="cellIs" dxfId="929" priority="900" operator="equal">
      <formula>#REF!</formula>
    </cfRule>
    <cfRule type="cellIs" dxfId="928" priority="901" operator="equal">
      <formula>#REF!</formula>
    </cfRule>
    <cfRule type="cellIs" dxfId="927" priority="902" operator="equal">
      <formula>#REF!</formula>
    </cfRule>
    <cfRule type="cellIs" dxfId="926" priority="903" operator="equal">
      <formula>#REF!</formula>
    </cfRule>
    <cfRule type="cellIs" dxfId="925" priority="904" operator="equal">
      <formula>#REF!</formula>
    </cfRule>
    <cfRule type="cellIs" dxfId="924" priority="905" operator="equal">
      <formula>#REF!</formula>
    </cfRule>
    <cfRule type="cellIs" dxfId="923" priority="906" operator="equal">
      <formula>#REF!</formula>
    </cfRule>
    <cfRule type="cellIs" dxfId="922" priority="907" operator="equal">
      <formula>#REF!</formula>
    </cfRule>
    <cfRule type="cellIs" dxfId="921" priority="908" operator="equal">
      <formula>#REF!</formula>
    </cfRule>
    <cfRule type="cellIs" dxfId="920" priority="909" operator="equal">
      <formula>#REF!</formula>
    </cfRule>
    <cfRule type="cellIs" dxfId="919" priority="910" operator="equal">
      <formula>#REF!</formula>
    </cfRule>
    <cfRule type="cellIs" dxfId="918" priority="911" operator="equal">
      <formula>#REF!</formula>
    </cfRule>
    <cfRule type="cellIs" dxfId="917" priority="912" operator="equal">
      <formula>#REF!</formula>
    </cfRule>
    <cfRule type="cellIs" dxfId="916" priority="913" operator="equal">
      <formula>#REF!</formula>
    </cfRule>
    <cfRule type="cellIs" dxfId="915" priority="914" operator="equal">
      <formula>#REF!</formula>
    </cfRule>
    <cfRule type="cellIs" dxfId="914" priority="915" operator="equal">
      <formula>#REF!</formula>
    </cfRule>
    <cfRule type="cellIs" dxfId="913" priority="916" operator="equal">
      <formula>#REF!</formula>
    </cfRule>
    <cfRule type="cellIs" dxfId="912" priority="917" operator="equal">
      <formula>#REF!</formula>
    </cfRule>
    <cfRule type="cellIs" dxfId="911" priority="918" operator="equal">
      <formula>#REF!</formula>
    </cfRule>
    <cfRule type="cellIs" dxfId="910" priority="919" operator="equal">
      <formula>#REF!</formula>
    </cfRule>
    <cfRule type="cellIs" dxfId="909" priority="920" operator="equal">
      <formula>#REF!</formula>
    </cfRule>
    <cfRule type="cellIs" dxfId="908" priority="921" operator="equal">
      <formula>#REF!</formula>
    </cfRule>
    <cfRule type="cellIs" dxfId="907" priority="922" operator="equal">
      <formula>#REF!</formula>
    </cfRule>
    <cfRule type="cellIs" dxfId="906" priority="923" operator="equal">
      <formula>#REF!</formula>
    </cfRule>
    <cfRule type="cellIs" dxfId="905" priority="924" operator="equal">
      <formula>#REF!</formula>
    </cfRule>
    <cfRule type="cellIs" dxfId="904" priority="925" operator="equal">
      <formula>#REF!</formula>
    </cfRule>
    <cfRule type="cellIs" dxfId="903" priority="926" operator="equal">
      <formula>#REF!</formula>
    </cfRule>
    <cfRule type="cellIs" dxfId="902" priority="927" operator="equal">
      <formula>#REF!</formula>
    </cfRule>
    <cfRule type="cellIs" dxfId="901" priority="928" operator="equal">
      <formula>#REF!</formula>
    </cfRule>
    <cfRule type="cellIs" dxfId="900" priority="929" operator="equal">
      <formula>#REF!</formula>
    </cfRule>
    <cfRule type="cellIs" dxfId="899" priority="930" operator="equal">
      <formula>#REF!</formula>
    </cfRule>
    <cfRule type="cellIs" dxfId="898" priority="931" operator="equal">
      <formula>#REF!</formula>
    </cfRule>
    <cfRule type="cellIs" dxfId="897" priority="932" operator="equal">
      <formula>#REF!</formula>
    </cfRule>
    <cfRule type="cellIs" dxfId="896" priority="933" operator="equal">
      <formula>#REF!</formula>
    </cfRule>
  </conditionalFormatting>
  <conditionalFormatting sqref="Q71 Q73">
    <cfRule type="cellIs" dxfId="895" priority="859" operator="equal">
      <formula>#REF!</formula>
    </cfRule>
    <cfRule type="cellIs" dxfId="894" priority="861" operator="equal">
      <formula>#REF!</formula>
    </cfRule>
    <cfRule type="cellIs" dxfId="893" priority="862" operator="equal">
      <formula>#REF!</formula>
    </cfRule>
    <cfRule type="cellIs" dxfId="892" priority="863" operator="equal">
      <formula>#REF!</formula>
    </cfRule>
    <cfRule type="cellIs" dxfId="891" priority="864" operator="equal">
      <formula>#REF!</formula>
    </cfRule>
    <cfRule type="cellIs" dxfId="890" priority="865" operator="equal">
      <formula>#REF!</formula>
    </cfRule>
    <cfRule type="cellIs" dxfId="889" priority="866" operator="equal">
      <formula>#REF!</formula>
    </cfRule>
    <cfRule type="cellIs" dxfId="888" priority="867" operator="equal">
      <formula>#REF!</formula>
    </cfRule>
    <cfRule type="cellIs" dxfId="887" priority="868" operator="equal">
      <formula>#REF!</formula>
    </cfRule>
    <cfRule type="cellIs" dxfId="886" priority="869" operator="equal">
      <formula>#REF!</formula>
    </cfRule>
    <cfRule type="cellIs" dxfId="885" priority="870" operator="equal">
      <formula>#REF!</formula>
    </cfRule>
    <cfRule type="cellIs" dxfId="884" priority="871" operator="equal">
      <formula>#REF!</formula>
    </cfRule>
    <cfRule type="cellIs" dxfId="883" priority="872" operator="equal">
      <formula>#REF!</formula>
    </cfRule>
    <cfRule type="cellIs" dxfId="882" priority="873" operator="equal">
      <formula>#REF!</formula>
    </cfRule>
    <cfRule type="cellIs" dxfId="881" priority="874" operator="equal">
      <formula>#REF!</formula>
    </cfRule>
    <cfRule type="cellIs" dxfId="880" priority="875" operator="equal">
      <formula>#REF!</formula>
    </cfRule>
    <cfRule type="cellIs" dxfId="879" priority="876" operator="equal">
      <formula>#REF!</formula>
    </cfRule>
    <cfRule type="cellIs" dxfId="878" priority="877" operator="equal">
      <formula>#REF!</formula>
    </cfRule>
    <cfRule type="cellIs" dxfId="877" priority="878" operator="equal">
      <formula>#REF!</formula>
    </cfRule>
    <cfRule type="cellIs" dxfId="876" priority="879" operator="equal">
      <formula>#REF!</formula>
    </cfRule>
    <cfRule type="cellIs" dxfId="875" priority="880" operator="equal">
      <formula>#REF!</formula>
    </cfRule>
    <cfRule type="cellIs" dxfId="874" priority="881" operator="equal">
      <formula>#REF!</formula>
    </cfRule>
    <cfRule type="cellIs" dxfId="873" priority="882" operator="equal">
      <formula>#REF!</formula>
    </cfRule>
    <cfRule type="cellIs" dxfId="872" priority="883" operator="equal">
      <formula>#REF!</formula>
    </cfRule>
    <cfRule type="cellIs" dxfId="871" priority="884" operator="equal">
      <formula>#REF!</formula>
    </cfRule>
    <cfRule type="cellIs" dxfId="870" priority="885" operator="equal">
      <formula>#REF!</formula>
    </cfRule>
    <cfRule type="cellIs" dxfId="869" priority="886" operator="equal">
      <formula>#REF!</formula>
    </cfRule>
    <cfRule type="cellIs" dxfId="868" priority="887" operator="equal">
      <formula>#REF!</formula>
    </cfRule>
    <cfRule type="cellIs" dxfId="867" priority="888" operator="equal">
      <formula>#REF!</formula>
    </cfRule>
    <cfRule type="cellIs" dxfId="866" priority="889" operator="equal">
      <formula>#REF!</formula>
    </cfRule>
    <cfRule type="cellIs" dxfId="865" priority="890" operator="equal">
      <formula>#REF!</formula>
    </cfRule>
    <cfRule type="cellIs" dxfId="864" priority="891" operator="equal">
      <formula>#REF!</formula>
    </cfRule>
    <cfRule type="cellIs" dxfId="863" priority="892" operator="equal">
      <formula>#REF!</formula>
    </cfRule>
    <cfRule type="cellIs" dxfId="862" priority="893" operator="equal">
      <formula>#REF!</formula>
    </cfRule>
    <cfRule type="cellIs" dxfId="861" priority="894" operator="equal">
      <formula>#REF!</formula>
    </cfRule>
    <cfRule type="cellIs" dxfId="860" priority="895" operator="equal">
      <formula>#REF!</formula>
    </cfRule>
    <cfRule type="cellIs" dxfId="859" priority="896" operator="equal">
      <formula>#REF!</formula>
    </cfRule>
  </conditionalFormatting>
  <conditionalFormatting sqref="N71 N73">
    <cfRule type="cellIs" dxfId="858" priority="860" operator="equal">
      <formula>#REF!</formula>
    </cfRule>
  </conditionalFormatting>
  <conditionalFormatting sqref="L71 L73">
    <cfRule type="cellIs" dxfId="857" priority="854" operator="equal">
      <formula>"ALTA"</formula>
    </cfRule>
    <cfRule type="cellIs" dxfId="856" priority="855" operator="equal">
      <formula>"MUY ALTA"</formula>
    </cfRule>
    <cfRule type="cellIs" dxfId="855" priority="856" operator="equal">
      <formula>"MEDIA"</formula>
    </cfRule>
    <cfRule type="cellIs" dxfId="854" priority="857" operator="equal">
      <formula>"BAJA"</formula>
    </cfRule>
    <cfRule type="cellIs" dxfId="853" priority="858" operator="equal">
      <formula>"MUY BAJA"</formula>
    </cfRule>
  </conditionalFormatting>
  <conditionalFormatting sqref="N71 N73">
    <cfRule type="cellIs" dxfId="852" priority="846" operator="equal">
      <formula>"CATASTRÓFICO (RC-F)"</formula>
    </cfRule>
    <cfRule type="cellIs" dxfId="851" priority="847" operator="equal">
      <formula>"MAYOR (RC-F)"</formula>
    </cfRule>
    <cfRule type="cellIs" dxfId="850" priority="848" operator="equal">
      <formula>"MODERADO (RC-F)"</formula>
    </cfRule>
    <cfRule type="cellIs" dxfId="849" priority="849" operator="equal">
      <formula>"CATASTRÓFICO"</formula>
    </cfRule>
    <cfRule type="cellIs" dxfId="848" priority="850" operator="equal">
      <formula>"MAYOR"</formula>
    </cfRule>
    <cfRule type="cellIs" dxfId="847" priority="851" operator="equal">
      <formula>"MODERADO"</formula>
    </cfRule>
    <cfRule type="cellIs" dxfId="846" priority="852" operator="equal">
      <formula>"MENOR"</formula>
    </cfRule>
    <cfRule type="cellIs" dxfId="845" priority="853" operator="equal">
      <formula>"LEVE"</formula>
    </cfRule>
  </conditionalFormatting>
  <conditionalFormatting sqref="AI71 Q71 Q73 AI73">
    <cfRule type="cellIs" dxfId="844" priority="839" operator="equal">
      <formula>"EXTREMO (RC/F)"</formula>
    </cfRule>
    <cfRule type="cellIs" dxfId="843" priority="840" operator="equal">
      <formula>"ALTO (RC/F)"</formula>
    </cfRule>
    <cfRule type="cellIs" dxfId="842" priority="841" operator="equal">
      <formula>"MODERADO (RC/F)"</formula>
    </cfRule>
    <cfRule type="cellIs" dxfId="841" priority="842" operator="equal">
      <formula>"EXTREMO"</formula>
    </cfRule>
    <cfRule type="cellIs" dxfId="840" priority="843" operator="equal">
      <formula>"ALTO"</formula>
    </cfRule>
    <cfRule type="cellIs" dxfId="839" priority="844" operator="equal">
      <formula>"MODERADO"</formula>
    </cfRule>
    <cfRule type="cellIs" dxfId="838" priority="845" operator="equal">
      <formula>"BAJO"</formula>
    </cfRule>
  </conditionalFormatting>
  <conditionalFormatting sqref="AE52 AE70:AE73 AE55">
    <cfRule type="cellIs" dxfId="837" priority="834" operator="equal">
      <formula>"MUY ALTA"</formula>
    </cfRule>
    <cfRule type="cellIs" dxfId="836" priority="835" operator="equal">
      <formula>"ALTA"</formula>
    </cfRule>
    <cfRule type="cellIs" dxfId="835" priority="836" operator="equal">
      <formula>"MEDIA"</formula>
    </cfRule>
    <cfRule type="cellIs" dxfId="834" priority="837" operator="equal">
      <formula>"BAJA"</formula>
    </cfRule>
    <cfRule type="cellIs" dxfId="833" priority="838" operator="equal">
      <formula>"MUY BAJA"</formula>
    </cfRule>
  </conditionalFormatting>
  <conditionalFormatting sqref="AG71 AG73">
    <cfRule type="cellIs" dxfId="832" priority="829" operator="equal">
      <formula>"CATASTROFICO"</formula>
    </cfRule>
    <cfRule type="cellIs" dxfId="831" priority="830" operator="equal">
      <formula>"MAYOR"</formula>
    </cfRule>
    <cfRule type="cellIs" dxfId="830" priority="831" operator="equal">
      <formula>"MODERADO"</formula>
    </cfRule>
    <cfRule type="cellIs" dxfId="829" priority="832" operator="equal">
      <formula>"MENOR"</formula>
    </cfRule>
    <cfRule type="cellIs" dxfId="828" priority="833" operator="equal">
      <formula>"LEVE"</formula>
    </cfRule>
  </conditionalFormatting>
  <conditionalFormatting sqref="AI71 AI73">
    <cfRule type="cellIs" dxfId="827" priority="792" operator="equal">
      <formula>#REF!</formula>
    </cfRule>
    <cfRule type="cellIs" dxfId="826" priority="793" operator="equal">
      <formula>#REF!</formula>
    </cfRule>
    <cfRule type="cellIs" dxfId="825" priority="794" operator="equal">
      <formula>#REF!</formula>
    </cfRule>
    <cfRule type="cellIs" dxfId="824" priority="795" operator="equal">
      <formula>#REF!</formula>
    </cfRule>
    <cfRule type="cellIs" dxfId="823" priority="796" operator="equal">
      <formula>#REF!</formula>
    </cfRule>
    <cfRule type="cellIs" dxfId="822" priority="797" operator="equal">
      <formula>#REF!</formula>
    </cfRule>
    <cfRule type="cellIs" dxfId="821" priority="798" operator="equal">
      <formula>#REF!</formula>
    </cfRule>
    <cfRule type="cellIs" dxfId="820" priority="799" operator="equal">
      <formula>#REF!</formula>
    </cfRule>
    <cfRule type="cellIs" dxfId="819" priority="800" operator="equal">
      <formula>#REF!</formula>
    </cfRule>
    <cfRule type="cellIs" dxfId="818" priority="801" operator="equal">
      <formula>#REF!</formula>
    </cfRule>
    <cfRule type="cellIs" dxfId="817" priority="802" operator="equal">
      <formula>#REF!</formula>
    </cfRule>
    <cfRule type="cellIs" dxfId="816" priority="803" operator="equal">
      <formula>#REF!</formula>
    </cfRule>
    <cfRule type="cellIs" dxfId="815" priority="804" operator="equal">
      <formula>#REF!</formula>
    </cfRule>
    <cfRule type="cellIs" dxfId="814" priority="805" operator="equal">
      <formula>#REF!</formula>
    </cfRule>
    <cfRule type="cellIs" dxfId="813" priority="806" operator="equal">
      <formula>#REF!</formula>
    </cfRule>
    <cfRule type="cellIs" dxfId="812" priority="807" operator="equal">
      <formula>#REF!</formula>
    </cfRule>
    <cfRule type="cellIs" dxfId="811" priority="808" operator="equal">
      <formula>#REF!</formula>
    </cfRule>
    <cfRule type="cellIs" dxfId="810" priority="809" operator="equal">
      <formula>#REF!</formula>
    </cfRule>
    <cfRule type="cellIs" dxfId="809" priority="810" operator="equal">
      <formula>#REF!</formula>
    </cfRule>
    <cfRule type="cellIs" dxfId="808" priority="811" operator="equal">
      <formula>#REF!</formula>
    </cfRule>
    <cfRule type="cellIs" dxfId="807" priority="812" operator="equal">
      <formula>#REF!</formula>
    </cfRule>
    <cfRule type="cellIs" dxfId="806" priority="813" operator="equal">
      <formula>#REF!</formula>
    </cfRule>
    <cfRule type="cellIs" dxfId="805" priority="814" operator="equal">
      <formula>#REF!</formula>
    </cfRule>
    <cfRule type="cellIs" dxfId="804" priority="815" operator="equal">
      <formula>#REF!</formula>
    </cfRule>
    <cfRule type="cellIs" dxfId="803" priority="816" operator="equal">
      <formula>#REF!</formula>
    </cfRule>
    <cfRule type="cellIs" dxfId="802" priority="817" operator="equal">
      <formula>#REF!</formula>
    </cfRule>
    <cfRule type="cellIs" dxfId="801" priority="818" operator="equal">
      <formula>#REF!</formula>
    </cfRule>
    <cfRule type="cellIs" dxfId="800" priority="819" operator="equal">
      <formula>#REF!</formula>
    </cfRule>
    <cfRule type="cellIs" dxfId="799" priority="820" operator="equal">
      <formula>#REF!</formula>
    </cfRule>
    <cfRule type="cellIs" dxfId="798" priority="821" operator="equal">
      <formula>#REF!</formula>
    </cfRule>
    <cfRule type="cellIs" dxfId="797" priority="822" operator="equal">
      <formula>#REF!</formula>
    </cfRule>
    <cfRule type="cellIs" dxfId="796" priority="823" operator="equal">
      <formula>#REF!</formula>
    </cfRule>
    <cfRule type="cellIs" dxfId="795" priority="824" operator="equal">
      <formula>#REF!</formula>
    </cfRule>
    <cfRule type="cellIs" dxfId="794" priority="825" operator="equal">
      <formula>#REF!</formula>
    </cfRule>
    <cfRule type="cellIs" dxfId="793" priority="826" operator="equal">
      <formula>#REF!</formula>
    </cfRule>
    <cfRule type="cellIs" dxfId="792" priority="827" operator="equal">
      <formula>#REF!</formula>
    </cfRule>
    <cfRule type="cellIs" dxfId="791" priority="828" operator="equal">
      <formula>#REF!</formula>
    </cfRule>
  </conditionalFormatting>
  <conditionalFormatting sqref="Q34">
    <cfRule type="cellIs" dxfId="790" priority="754" operator="equal">
      <formula>#REF!</formula>
    </cfRule>
    <cfRule type="cellIs" dxfId="789" priority="756" operator="equal">
      <formula>#REF!</formula>
    </cfRule>
    <cfRule type="cellIs" dxfId="788" priority="757" operator="equal">
      <formula>#REF!</formula>
    </cfRule>
    <cfRule type="cellIs" dxfId="787" priority="758" operator="equal">
      <formula>#REF!</formula>
    </cfRule>
    <cfRule type="cellIs" dxfId="786" priority="759" operator="equal">
      <formula>#REF!</formula>
    </cfRule>
    <cfRule type="cellIs" dxfId="785" priority="760" operator="equal">
      <formula>#REF!</formula>
    </cfRule>
    <cfRule type="cellIs" dxfId="784" priority="761" operator="equal">
      <formula>#REF!</formula>
    </cfRule>
    <cfRule type="cellIs" dxfId="783" priority="762" operator="equal">
      <formula>#REF!</formula>
    </cfRule>
    <cfRule type="cellIs" dxfId="782" priority="763" operator="equal">
      <formula>#REF!</formula>
    </cfRule>
    <cfRule type="cellIs" dxfId="781" priority="764" operator="equal">
      <formula>#REF!</formula>
    </cfRule>
    <cfRule type="cellIs" dxfId="780" priority="765" operator="equal">
      <formula>#REF!</formula>
    </cfRule>
    <cfRule type="cellIs" dxfId="779" priority="766" operator="equal">
      <formula>#REF!</formula>
    </cfRule>
    <cfRule type="cellIs" dxfId="778" priority="767" operator="equal">
      <formula>#REF!</formula>
    </cfRule>
    <cfRule type="cellIs" dxfId="777" priority="768" operator="equal">
      <formula>#REF!</formula>
    </cfRule>
    <cfRule type="cellIs" dxfId="776" priority="769" operator="equal">
      <formula>#REF!</formula>
    </cfRule>
    <cfRule type="cellIs" dxfId="775" priority="770" operator="equal">
      <formula>#REF!</formula>
    </cfRule>
    <cfRule type="cellIs" dxfId="774" priority="771" operator="equal">
      <formula>#REF!</formula>
    </cfRule>
    <cfRule type="cellIs" dxfId="773" priority="772" operator="equal">
      <formula>#REF!</formula>
    </cfRule>
    <cfRule type="cellIs" dxfId="772" priority="773" operator="equal">
      <formula>#REF!</formula>
    </cfRule>
    <cfRule type="cellIs" dxfId="771" priority="774" operator="equal">
      <formula>#REF!</formula>
    </cfRule>
    <cfRule type="cellIs" dxfId="770" priority="775" operator="equal">
      <formula>#REF!</formula>
    </cfRule>
    <cfRule type="cellIs" dxfId="769" priority="776" operator="equal">
      <formula>#REF!</formula>
    </cfRule>
    <cfRule type="cellIs" dxfId="768" priority="777" operator="equal">
      <formula>#REF!</formula>
    </cfRule>
    <cfRule type="cellIs" dxfId="767" priority="778" operator="equal">
      <formula>#REF!</formula>
    </cfRule>
    <cfRule type="cellIs" dxfId="766" priority="779" operator="equal">
      <formula>#REF!</formula>
    </cfRule>
    <cfRule type="cellIs" dxfId="765" priority="780" operator="equal">
      <formula>#REF!</formula>
    </cfRule>
    <cfRule type="cellIs" dxfId="764" priority="781" operator="equal">
      <formula>#REF!</formula>
    </cfRule>
    <cfRule type="cellIs" dxfId="763" priority="782" operator="equal">
      <formula>#REF!</formula>
    </cfRule>
    <cfRule type="cellIs" dxfId="762" priority="783" operator="equal">
      <formula>#REF!</formula>
    </cfRule>
    <cfRule type="cellIs" dxfId="761" priority="784" operator="equal">
      <formula>#REF!</formula>
    </cfRule>
    <cfRule type="cellIs" dxfId="760" priority="785" operator="equal">
      <formula>#REF!</formula>
    </cfRule>
    <cfRule type="cellIs" dxfId="759" priority="786" operator="equal">
      <formula>#REF!</formula>
    </cfRule>
    <cfRule type="cellIs" dxfId="758" priority="787" operator="equal">
      <formula>#REF!</formula>
    </cfRule>
    <cfRule type="cellIs" dxfId="757" priority="788" operator="equal">
      <formula>#REF!</formula>
    </cfRule>
    <cfRule type="cellIs" dxfId="756" priority="789" operator="equal">
      <formula>#REF!</formula>
    </cfRule>
    <cfRule type="cellIs" dxfId="755" priority="790" operator="equal">
      <formula>#REF!</formula>
    </cfRule>
    <cfRule type="cellIs" dxfId="754" priority="791" operator="equal">
      <formula>#REF!</formula>
    </cfRule>
  </conditionalFormatting>
  <conditionalFormatting sqref="N34 N39">
    <cfRule type="cellIs" dxfId="753" priority="755" operator="equal">
      <formula>#REF!</formula>
    </cfRule>
  </conditionalFormatting>
  <conditionalFormatting sqref="L34 L39">
    <cfRule type="cellIs" dxfId="752" priority="749" operator="equal">
      <formula>"ALTA"</formula>
    </cfRule>
    <cfRule type="cellIs" dxfId="751" priority="750" operator="equal">
      <formula>"MUY ALTA"</formula>
    </cfRule>
    <cfRule type="cellIs" dxfId="750" priority="751" operator="equal">
      <formula>"MEDIA"</formula>
    </cfRule>
    <cfRule type="cellIs" dxfId="749" priority="752" operator="equal">
      <formula>"BAJA"</formula>
    </cfRule>
    <cfRule type="cellIs" dxfId="748" priority="753" operator="equal">
      <formula>"MUY BAJA"</formula>
    </cfRule>
  </conditionalFormatting>
  <conditionalFormatting sqref="N34 N39">
    <cfRule type="cellIs" dxfId="747" priority="741" operator="equal">
      <formula>"CATASTRÓFICO (RC-F)"</formula>
    </cfRule>
    <cfRule type="cellIs" dxfId="746" priority="742" operator="equal">
      <formula>"MAYOR (RC-F)"</formula>
    </cfRule>
    <cfRule type="cellIs" dxfId="745" priority="743" operator="equal">
      <formula>"MODERADO (RC-F)"</formula>
    </cfRule>
    <cfRule type="cellIs" dxfId="744" priority="744" operator="equal">
      <formula>"CATASTRÓFICO"</formula>
    </cfRule>
    <cfRule type="cellIs" dxfId="743" priority="745" operator="equal">
      <formula>"MAYOR"</formula>
    </cfRule>
    <cfRule type="cellIs" dxfId="742" priority="746" operator="equal">
      <formula>"MODERADO"</formula>
    </cfRule>
    <cfRule type="cellIs" dxfId="741" priority="747" operator="equal">
      <formula>"MENOR"</formula>
    </cfRule>
    <cfRule type="cellIs" dxfId="740" priority="748" operator="equal">
      <formula>"LEVE"</formula>
    </cfRule>
  </conditionalFormatting>
  <conditionalFormatting sqref="AI34 Q34 AI39">
    <cfRule type="cellIs" dxfId="739" priority="734" operator="equal">
      <formula>"EXTREMO (RC/F)"</formula>
    </cfRule>
    <cfRule type="cellIs" dxfId="738" priority="735" operator="equal">
      <formula>"ALTO (RC/F)"</formula>
    </cfRule>
    <cfRule type="cellIs" dxfId="737" priority="736" operator="equal">
      <formula>"MODERADO (RC/F)"</formula>
    </cfRule>
    <cfRule type="cellIs" dxfId="736" priority="737" operator="equal">
      <formula>"EXTREMO"</formula>
    </cfRule>
    <cfRule type="cellIs" dxfId="735" priority="738" operator="equal">
      <formula>"ALTO"</formula>
    </cfRule>
    <cfRule type="cellIs" dxfId="734" priority="739" operator="equal">
      <formula>"MODERADO"</formula>
    </cfRule>
    <cfRule type="cellIs" dxfId="733" priority="740" operator="equal">
      <formula>"BAJO"</formula>
    </cfRule>
  </conditionalFormatting>
  <conditionalFormatting sqref="AE33:AE39">
    <cfRule type="cellIs" dxfId="732" priority="729" operator="equal">
      <formula>"MUY ALTA"</formula>
    </cfRule>
    <cfRule type="cellIs" dxfId="731" priority="730" operator="equal">
      <formula>"ALTA"</formula>
    </cfRule>
    <cfRule type="cellIs" dxfId="730" priority="731" operator="equal">
      <formula>"MEDIA"</formula>
    </cfRule>
    <cfRule type="cellIs" dxfId="729" priority="732" operator="equal">
      <formula>"BAJA"</formula>
    </cfRule>
    <cfRule type="cellIs" dxfId="728" priority="733" operator="equal">
      <formula>"MUY BAJA"</formula>
    </cfRule>
  </conditionalFormatting>
  <conditionalFormatting sqref="AG34 AG39">
    <cfRule type="cellIs" dxfId="727" priority="724" operator="equal">
      <formula>"CATASTROFICO"</formula>
    </cfRule>
    <cfRule type="cellIs" dxfId="726" priority="725" operator="equal">
      <formula>"MAYOR"</formula>
    </cfRule>
    <cfRule type="cellIs" dxfId="725" priority="726" operator="equal">
      <formula>"MODERADO"</formula>
    </cfRule>
    <cfRule type="cellIs" dxfId="724" priority="727" operator="equal">
      <formula>"MENOR"</formula>
    </cfRule>
    <cfRule type="cellIs" dxfId="723" priority="728" operator="equal">
      <formula>"LEVE"</formula>
    </cfRule>
  </conditionalFormatting>
  <conditionalFormatting sqref="AI34 AI39">
    <cfRule type="cellIs" dxfId="722" priority="687" operator="equal">
      <formula>#REF!</formula>
    </cfRule>
    <cfRule type="cellIs" dxfId="721" priority="688" operator="equal">
      <formula>#REF!</formula>
    </cfRule>
    <cfRule type="cellIs" dxfId="720" priority="689" operator="equal">
      <formula>#REF!</formula>
    </cfRule>
    <cfRule type="cellIs" dxfId="719" priority="690" operator="equal">
      <formula>#REF!</formula>
    </cfRule>
    <cfRule type="cellIs" dxfId="718" priority="691" operator="equal">
      <formula>#REF!</formula>
    </cfRule>
    <cfRule type="cellIs" dxfId="717" priority="692" operator="equal">
      <formula>#REF!</formula>
    </cfRule>
    <cfRule type="cellIs" dxfId="716" priority="693" operator="equal">
      <formula>#REF!</formula>
    </cfRule>
    <cfRule type="cellIs" dxfId="715" priority="694" operator="equal">
      <formula>#REF!</formula>
    </cfRule>
    <cfRule type="cellIs" dxfId="714" priority="695" operator="equal">
      <formula>#REF!</formula>
    </cfRule>
    <cfRule type="cellIs" dxfId="713" priority="696" operator="equal">
      <formula>#REF!</formula>
    </cfRule>
    <cfRule type="cellIs" dxfId="712" priority="697" operator="equal">
      <formula>#REF!</formula>
    </cfRule>
    <cfRule type="cellIs" dxfId="711" priority="698" operator="equal">
      <formula>#REF!</formula>
    </cfRule>
    <cfRule type="cellIs" dxfId="710" priority="699" operator="equal">
      <formula>#REF!</formula>
    </cfRule>
    <cfRule type="cellIs" dxfId="709" priority="700" operator="equal">
      <formula>#REF!</formula>
    </cfRule>
    <cfRule type="cellIs" dxfId="708" priority="701" operator="equal">
      <formula>#REF!</formula>
    </cfRule>
    <cfRule type="cellIs" dxfId="707" priority="702" operator="equal">
      <formula>#REF!</formula>
    </cfRule>
    <cfRule type="cellIs" dxfId="706" priority="703" operator="equal">
      <formula>#REF!</formula>
    </cfRule>
    <cfRule type="cellIs" dxfId="705" priority="704" operator="equal">
      <formula>#REF!</formula>
    </cfRule>
    <cfRule type="cellIs" dxfId="704" priority="705" operator="equal">
      <formula>#REF!</formula>
    </cfRule>
    <cfRule type="cellIs" dxfId="703" priority="706" operator="equal">
      <formula>#REF!</formula>
    </cfRule>
    <cfRule type="cellIs" dxfId="702" priority="707" operator="equal">
      <formula>#REF!</formula>
    </cfRule>
    <cfRule type="cellIs" dxfId="701" priority="708" operator="equal">
      <formula>#REF!</formula>
    </cfRule>
    <cfRule type="cellIs" dxfId="700" priority="709" operator="equal">
      <formula>#REF!</formula>
    </cfRule>
    <cfRule type="cellIs" dxfId="699" priority="710" operator="equal">
      <formula>#REF!</formula>
    </cfRule>
    <cfRule type="cellIs" dxfId="698" priority="711" operator="equal">
      <formula>#REF!</formula>
    </cfRule>
    <cfRule type="cellIs" dxfId="697" priority="712" operator="equal">
      <formula>#REF!</formula>
    </cfRule>
    <cfRule type="cellIs" dxfId="696" priority="713" operator="equal">
      <formula>#REF!</formula>
    </cfRule>
    <cfRule type="cellIs" dxfId="695" priority="714" operator="equal">
      <formula>#REF!</formula>
    </cfRule>
    <cfRule type="cellIs" dxfId="694" priority="715" operator="equal">
      <formula>#REF!</formula>
    </cfRule>
    <cfRule type="cellIs" dxfId="693" priority="716" operator="equal">
      <formula>#REF!</formula>
    </cfRule>
    <cfRule type="cellIs" dxfId="692" priority="717" operator="equal">
      <formula>#REF!</formula>
    </cfRule>
    <cfRule type="cellIs" dxfId="691" priority="718" operator="equal">
      <formula>#REF!</formula>
    </cfRule>
    <cfRule type="cellIs" dxfId="690" priority="719" operator="equal">
      <formula>#REF!</formula>
    </cfRule>
    <cfRule type="cellIs" dxfId="689" priority="720" operator="equal">
      <formula>#REF!</formula>
    </cfRule>
    <cfRule type="cellIs" dxfId="688" priority="721" operator="equal">
      <formula>#REF!</formula>
    </cfRule>
    <cfRule type="cellIs" dxfId="687" priority="722" operator="equal">
      <formula>#REF!</formula>
    </cfRule>
    <cfRule type="cellIs" dxfId="686" priority="723" operator="equal">
      <formula>#REF!</formula>
    </cfRule>
  </conditionalFormatting>
  <conditionalFormatting sqref="Q42">
    <cfRule type="cellIs" dxfId="685" priority="649" operator="equal">
      <formula>#REF!</formula>
    </cfRule>
    <cfRule type="cellIs" dxfId="684" priority="651" operator="equal">
      <formula>#REF!</formula>
    </cfRule>
    <cfRule type="cellIs" dxfId="683" priority="652" operator="equal">
      <formula>#REF!</formula>
    </cfRule>
    <cfRule type="cellIs" dxfId="682" priority="653" operator="equal">
      <formula>#REF!</formula>
    </cfRule>
    <cfRule type="cellIs" dxfId="681" priority="654" operator="equal">
      <formula>#REF!</formula>
    </cfRule>
    <cfRule type="cellIs" dxfId="680" priority="655" operator="equal">
      <formula>#REF!</formula>
    </cfRule>
    <cfRule type="cellIs" dxfId="679" priority="656" operator="equal">
      <formula>#REF!</formula>
    </cfRule>
    <cfRule type="cellIs" dxfId="678" priority="657" operator="equal">
      <formula>#REF!</formula>
    </cfRule>
    <cfRule type="cellIs" dxfId="677" priority="658" operator="equal">
      <formula>#REF!</formula>
    </cfRule>
    <cfRule type="cellIs" dxfId="676" priority="659" operator="equal">
      <formula>#REF!</formula>
    </cfRule>
    <cfRule type="cellIs" dxfId="675" priority="660" operator="equal">
      <formula>#REF!</formula>
    </cfRule>
    <cfRule type="cellIs" dxfId="674" priority="661" operator="equal">
      <formula>#REF!</formula>
    </cfRule>
    <cfRule type="cellIs" dxfId="673" priority="662" operator="equal">
      <formula>#REF!</formula>
    </cfRule>
    <cfRule type="cellIs" dxfId="672" priority="663" operator="equal">
      <formula>#REF!</formula>
    </cfRule>
    <cfRule type="cellIs" dxfId="671" priority="664" operator="equal">
      <formula>#REF!</formula>
    </cfRule>
    <cfRule type="cellIs" dxfId="670" priority="665" operator="equal">
      <formula>#REF!</formula>
    </cfRule>
    <cfRule type="cellIs" dxfId="669" priority="666" operator="equal">
      <formula>#REF!</formula>
    </cfRule>
    <cfRule type="cellIs" dxfId="668" priority="667" operator="equal">
      <formula>#REF!</formula>
    </cfRule>
    <cfRule type="cellIs" dxfId="667" priority="668" operator="equal">
      <formula>#REF!</formula>
    </cfRule>
    <cfRule type="cellIs" dxfId="666" priority="669" operator="equal">
      <formula>#REF!</formula>
    </cfRule>
    <cfRule type="cellIs" dxfId="665" priority="670" operator="equal">
      <formula>#REF!</formula>
    </cfRule>
    <cfRule type="cellIs" dxfId="664" priority="671" operator="equal">
      <formula>#REF!</formula>
    </cfRule>
    <cfRule type="cellIs" dxfId="663" priority="672" operator="equal">
      <formula>#REF!</formula>
    </cfRule>
    <cfRule type="cellIs" dxfId="662" priority="673" operator="equal">
      <formula>#REF!</formula>
    </cfRule>
    <cfRule type="cellIs" dxfId="661" priority="674" operator="equal">
      <formula>#REF!</formula>
    </cfRule>
    <cfRule type="cellIs" dxfId="660" priority="675" operator="equal">
      <formula>#REF!</formula>
    </cfRule>
    <cfRule type="cellIs" dxfId="659" priority="676" operator="equal">
      <formula>#REF!</formula>
    </cfRule>
    <cfRule type="cellIs" dxfId="658" priority="677" operator="equal">
      <formula>#REF!</formula>
    </cfRule>
    <cfRule type="cellIs" dxfId="657" priority="678" operator="equal">
      <formula>#REF!</formula>
    </cfRule>
    <cfRule type="cellIs" dxfId="656" priority="679" operator="equal">
      <formula>#REF!</formula>
    </cfRule>
    <cfRule type="cellIs" dxfId="655" priority="680" operator="equal">
      <formula>#REF!</formula>
    </cfRule>
    <cfRule type="cellIs" dxfId="654" priority="681" operator="equal">
      <formula>#REF!</formula>
    </cfRule>
    <cfRule type="cellIs" dxfId="653" priority="682" operator="equal">
      <formula>#REF!</formula>
    </cfRule>
    <cfRule type="cellIs" dxfId="652" priority="683" operator="equal">
      <formula>#REF!</formula>
    </cfRule>
    <cfRule type="cellIs" dxfId="651" priority="684" operator="equal">
      <formula>#REF!</formula>
    </cfRule>
    <cfRule type="cellIs" dxfId="650" priority="685" operator="equal">
      <formula>#REF!</formula>
    </cfRule>
    <cfRule type="cellIs" dxfId="649" priority="686" operator="equal">
      <formula>#REF!</formula>
    </cfRule>
  </conditionalFormatting>
  <conditionalFormatting sqref="N42">
    <cfRule type="cellIs" dxfId="648" priority="650" operator="equal">
      <formula>#REF!</formula>
    </cfRule>
  </conditionalFormatting>
  <conditionalFormatting sqref="L42">
    <cfRule type="cellIs" dxfId="647" priority="644" operator="equal">
      <formula>"ALTA"</formula>
    </cfRule>
    <cfRule type="cellIs" dxfId="646" priority="645" operator="equal">
      <formula>"MUY ALTA"</formula>
    </cfRule>
    <cfRule type="cellIs" dxfId="645" priority="646" operator="equal">
      <formula>"MEDIA"</formula>
    </cfRule>
    <cfRule type="cellIs" dxfId="644" priority="647" operator="equal">
      <formula>"BAJA"</formula>
    </cfRule>
    <cfRule type="cellIs" dxfId="643" priority="648" operator="equal">
      <formula>"MUY BAJA"</formula>
    </cfRule>
  </conditionalFormatting>
  <conditionalFormatting sqref="N42">
    <cfRule type="cellIs" dxfId="642" priority="636" operator="equal">
      <formula>"CATASTRÓFICO (RC-F)"</formula>
    </cfRule>
    <cfRule type="cellIs" dxfId="641" priority="637" operator="equal">
      <formula>"MAYOR (RC-F)"</formula>
    </cfRule>
    <cfRule type="cellIs" dxfId="640" priority="638" operator="equal">
      <formula>"MODERADO (RC-F)"</formula>
    </cfRule>
    <cfRule type="cellIs" dxfId="639" priority="639" operator="equal">
      <formula>"CATASTRÓFICO"</formula>
    </cfRule>
    <cfRule type="cellIs" dxfId="638" priority="640" operator="equal">
      <formula>"MAYOR"</formula>
    </cfRule>
    <cfRule type="cellIs" dxfId="637" priority="641" operator="equal">
      <formula>"MODERADO"</formula>
    </cfRule>
    <cfRule type="cellIs" dxfId="636" priority="642" operator="equal">
      <formula>"MENOR"</formula>
    </cfRule>
    <cfRule type="cellIs" dxfId="635" priority="643" operator="equal">
      <formula>"LEVE"</formula>
    </cfRule>
  </conditionalFormatting>
  <conditionalFormatting sqref="Q42 AI42">
    <cfRule type="cellIs" dxfId="634" priority="629" operator="equal">
      <formula>"EXTREMO (RC/F)"</formula>
    </cfRule>
    <cfRule type="cellIs" dxfId="633" priority="630" operator="equal">
      <formula>"ALTO (RC/F)"</formula>
    </cfRule>
    <cfRule type="cellIs" dxfId="632" priority="631" operator="equal">
      <formula>"MODERADO (RC/F)"</formula>
    </cfRule>
    <cfRule type="cellIs" dxfId="631" priority="632" operator="equal">
      <formula>"EXTREMO"</formula>
    </cfRule>
    <cfRule type="cellIs" dxfId="630" priority="633" operator="equal">
      <formula>"ALTO"</formula>
    </cfRule>
    <cfRule type="cellIs" dxfId="629" priority="634" operator="equal">
      <formula>"MODERADO"</formula>
    </cfRule>
    <cfRule type="cellIs" dxfId="628" priority="635" operator="equal">
      <formula>"BAJO"</formula>
    </cfRule>
  </conditionalFormatting>
  <conditionalFormatting sqref="AE41:AE42">
    <cfRule type="cellIs" dxfId="627" priority="624" operator="equal">
      <formula>"MUY ALTA"</formula>
    </cfRule>
    <cfRule type="cellIs" dxfId="626" priority="625" operator="equal">
      <formula>"ALTA"</formula>
    </cfRule>
    <cfRule type="cellIs" dxfId="625" priority="626" operator="equal">
      <formula>"MEDIA"</formula>
    </cfRule>
    <cfRule type="cellIs" dxfId="624" priority="627" operator="equal">
      <formula>"BAJA"</formula>
    </cfRule>
    <cfRule type="cellIs" dxfId="623" priority="628" operator="equal">
      <formula>"MUY BAJA"</formula>
    </cfRule>
  </conditionalFormatting>
  <conditionalFormatting sqref="AG42">
    <cfRule type="cellIs" dxfId="622" priority="619" operator="equal">
      <formula>"CATASTROFICO"</formula>
    </cfRule>
    <cfRule type="cellIs" dxfId="621" priority="620" operator="equal">
      <formula>"MAYOR"</formula>
    </cfRule>
    <cfRule type="cellIs" dxfId="620" priority="621" operator="equal">
      <formula>"MODERADO"</formula>
    </cfRule>
    <cfRule type="cellIs" dxfId="619" priority="622" operator="equal">
      <formula>"MENOR"</formula>
    </cfRule>
    <cfRule type="cellIs" dxfId="618" priority="623" operator="equal">
      <formula>"LEVE"</formula>
    </cfRule>
  </conditionalFormatting>
  <conditionalFormatting sqref="AI42">
    <cfRule type="cellIs" dxfId="617" priority="582" operator="equal">
      <formula>#REF!</formula>
    </cfRule>
    <cfRule type="cellIs" dxfId="616" priority="583" operator="equal">
      <formula>#REF!</formula>
    </cfRule>
    <cfRule type="cellIs" dxfId="615" priority="584" operator="equal">
      <formula>#REF!</formula>
    </cfRule>
    <cfRule type="cellIs" dxfId="614" priority="585" operator="equal">
      <formula>#REF!</formula>
    </cfRule>
    <cfRule type="cellIs" dxfId="613" priority="586" operator="equal">
      <formula>#REF!</formula>
    </cfRule>
    <cfRule type="cellIs" dxfId="612" priority="587" operator="equal">
      <formula>#REF!</formula>
    </cfRule>
    <cfRule type="cellIs" dxfId="611" priority="588" operator="equal">
      <formula>#REF!</formula>
    </cfRule>
    <cfRule type="cellIs" dxfId="610" priority="589" operator="equal">
      <formula>#REF!</formula>
    </cfRule>
    <cfRule type="cellIs" dxfId="609" priority="590" operator="equal">
      <formula>#REF!</formula>
    </cfRule>
    <cfRule type="cellIs" dxfId="608" priority="591" operator="equal">
      <formula>#REF!</formula>
    </cfRule>
    <cfRule type="cellIs" dxfId="607" priority="592" operator="equal">
      <formula>#REF!</formula>
    </cfRule>
    <cfRule type="cellIs" dxfId="606" priority="593" operator="equal">
      <formula>#REF!</formula>
    </cfRule>
    <cfRule type="cellIs" dxfId="605" priority="594" operator="equal">
      <formula>#REF!</formula>
    </cfRule>
    <cfRule type="cellIs" dxfId="604" priority="595" operator="equal">
      <formula>#REF!</formula>
    </cfRule>
    <cfRule type="cellIs" dxfId="603" priority="596" operator="equal">
      <formula>#REF!</formula>
    </cfRule>
    <cfRule type="cellIs" dxfId="602" priority="597" operator="equal">
      <formula>#REF!</formula>
    </cfRule>
    <cfRule type="cellIs" dxfId="601" priority="598" operator="equal">
      <formula>#REF!</formula>
    </cfRule>
    <cfRule type="cellIs" dxfId="600" priority="599" operator="equal">
      <formula>#REF!</formula>
    </cfRule>
    <cfRule type="cellIs" dxfId="599" priority="600" operator="equal">
      <formula>#REF!</formula>
    </cfRule>
    <cfRule type="cellIs" dxfId="598" priority="601" operator="equal">
      <formula>#REF!</formula>
    </cfRule>
    <cfRule type="cellIs" dxfId="597" priority="602" operator="equal">
      <formula>#REF!</formula>
    </cfRule>
    <cfRule type="cellIs" dxfId="596" priority="603" operator="equal">
      <formula>#REF!</formula>
    </cfRule>
    <cfRule type="cellIs" dxfId="595" priority="604" operator="equal">
      <formula>#REF!</formula>
    </cfRule>
    <cfRule type="cellIs" dxfId="594" priority="605" operator="equal">
      <formula>#REF!</formula>
    </cfRule>
    <cfRule type="cellIs" dxfId="593" priority="606" operator="equal">
      <formula>#REF!</formula>
    </cfRule>
    <cfRule type="cellIs" dxfId="592" priority="607" operator="equal">
      <formula>#REF!</formula>
    </cfRule>
    <cfRule type="cellIs" dxfId="591" priority="608" operator="equal">
      <formula>#REF!</formula>
    </cfRule>
    <cfRule type="cellIs" dxfId="590" priority="609" operator="equal">
      <formula>#REF!</formula>
    </cfRule>
    <cfRule type="cellIs" dxfId="589" priority="610" operator="equal">
      <formula>#REF!</formula>
    </cfRule>
    <cfRule type="cellIs" dxfId="588" priority="611" operator="equal">
      <formula>#REF!</formula>
    </cfRule>
    <cfRule type="cellIs" dxfId="587" priority="612" operator="equal">
      <formula>#REF!</formula>
    </cfRule>
    <cfRule type="cellIs" dxfId="586" priority="613" operator="equal">
      <formula>#REF!</formula>
    </cfRule>
    <cfRule type="cellIs" dxfId="585" priority="614" operator="equal">
      <formula>#REF!</formula>
    </cfRule>
    <cfRule type="cellIs" dxfId="584" priority="615" operator="equal">
      <formula>#REF!</formula>
    </cfRule>
    <cfRule type="cellIs" dxfId="583" priority="616" operator="equal">
      <formula>#REF!</formula>
    </cfRule>
    <cfRule type="cellIs" dxfId="582" priority="617" operator="equal">
      <formula>#REF!</formula>
    </cfRule>
    <cfRule type="cellIs" dxfId="581" priority="618" operator="equal">
      <formula>#REF!</formula>
    </cfRule>
  </conditionalFormatting>
  <conditionalFormatting sqref="Q25">
    <cfRule type="cellIs" dxfId="580" priority="544" operator="equal">
      <formula>#REF!</formula>
    </cfRule>
    <cfRule type="cellIs" dxfId="579" priority="546" operator="equal">
      <formula>#REF!</formula>
    </cfRule>
    <cfRule type="cellIs" dxfId="578" priority="547" operator="equal">
      <formula>#REF!</formula>
    </cfRule>
    <cfRule type="cellIs" dxfId="577" priority="548" operator="equal">
      <formula>#REF!</formula>
    </cfRule>
    <cfRule type="cellIs" dxfId="576" priority="549" operator="equal">
      <formula>#REF!</formula>
    </cfRule>
    <cfRule type="cellIs" dxfId="575" priority="550" operator="equal">
      <formula>#REF!</formula>
    </cfRule>
    <cfRule type="cellIs" dxfId="574" priority="551" operator="equal">
      <formula>#REF!</formula>
    </cfRule>
    <cfRule type="cellIs" dxfId="573" priority="552" operator="equal">
      <formula>#REF!</formula>
    </cfRule>
    <cfRule type="cellIs" dxfId="572" priority="553" operator="equal">
      <formula>#REF!</formula>
    </cfRule>
    <cfRule type="cellIs" dxfId="571" priority="554" operator="equal">
      <formula>#REF!</formula>
    </cfRule>
    <cfRule type="cellIs" dxfId="570" priority="555" operator="equal">
      <formula>#REF!</formula>
    </cfRule>
    <cfRule type="cellIs" dxfId="569" priority="556" operator="equal">
      <formula>#REF!</formula>
    </cfRule>
    <cfRule type="cellIs" dxfId="568" priority="557" operator="equal">
      <formula>#REF!</formula>
    </cfRule>
    <cfRule type="cellIs" dxfId="567" priority="558" operator="equal">
      <formula>#REF!</formula>
    </cfRule>
    <cfRule type="cellIs" dxfId="566" priority="559" operator="equal">
      <formula>#REF!</formula>
    </cfRule>
    <cfRule type="cellIs" dxfId="565" priority="560" operator="equal">
      <formula>#REF!</formula>
    </cfRule>
    <cfRule type="cellIs" dxfId="564" priority="561" operator="equal">
      <formula>#REF!</formula>
    </cfRule>
    <cfRule type="cellIs" dxfId="563" priority="562" operator="equal">
      <formula>#REF!</formula>
    </cfRule>
    <cfRule type="cellIs" dxfId="562" priority="563" operator="equal">
      <formula>#REF!</formula>
    </cfRule>
    <cfRule type="cellIs" dxfId="561" priority="564" operator="equal">
      <formula>#REF!</formula>
    </cfRule>
    <cfRule type="cellIs" dxfId="560" priority="565" operator="equal">
      <formula>#REF!</formula>
    </cfRule>
    <cfRule type="cellIs" dxfId="559" priority="566" operator="equal">
      <formula>#REF!</formula>
    </cfRule>
    <cfRule type="cellIs" dxfId="558" priority="567" operator="equal">
      <formula>#REF!</formula>
    </cfRule>
    <cfRule type="cellIs" dxfId="557" priority="568" operator="equal">
      <formula>#REF!</formula>
    </cfRule>
    <cfRule type="cellIs" dxfId="556" priority="569" operator="equal">
      <formula>#REF!</formula>
    </cfRule>
    <cfRule type="cellIs" dxfId="555" priority="570" operator="equal">
      <formula>#REF!</formula>
    </cfRule>
    <cfRule type="cellIs" dxfId="554" priority="571" operator="equal">
      <formula>#REF!</formula>
    </cfRule>
    <cfRule type="cellIs" dxfId="553" priority="572" operator="equal">
      <formula>#REF!</formula>
    </cfRule>
    <cfRule type="cellIs" dxfId="552" priority="573" operator="equal">
      <formula>#REF!</formula>
    </cfRule>
    <cfRule type="cellIs" dxfId="551" priority="574" operator="equal">
      <formula>#REF!</formula>
    </cfRule>
    <cfRule type="cellIs" dxfId="550" priority="575" operator="equal">
      <formula>#REF!</formula>
    </cfRule>
    <cfRule type="cellIs" dxfId="549" priority="576" operator="equal">
      <formula>#REF!</formula>
    </cfRule>
    <cfRule type="cellIs" dxfId="548" priority="577" operator="equal">
      <formula>#REF!</formula>
    </cfRule>
    <cfRule type="cellIs" dxfId="547" priority="578" operator="equal">
      <formula>#REF!</formula>
    </cfRule>
    <cfRule type="cellIs" dxfId="546" priority="579" operator="equal">
      <formula>#REF!</formula>
    </cfRule>
    <cfRule type="cellIs" dxfId="545" priority="580" operator="equal">
      <formula>#REF!</formula>
    </cfRule>
    <cfRule type="cellIs" dxfId="544" priority="581" operator="equal">
      <formula>#REF!</formula>
    </cfRule>
  </conditionalFormatting>
  <conditionalFormatting sqref="N25">
    <cfRule type="cellIs" dxfId="543" priority="545" operator="equal">
      <formula>#REF!</formula>
    </cfRule>
  </conditionalFormatting>
  <conditionalFormatting sqref="L25">
    <cfRule type="cellIs" dxfId="542" priority="539" operator="equal">
      <formula>"ALTA"</formula>
    </cfRule>
    <cfRule type="cellIs" dxfId="541" priority="540" operator="equal">
      <formula>"MUY ALTA"</formula>
    </cfRule>
    <cfRule type="cellIs" dxfId="540" priority="541" operator="equal">
      <formula>"MEDIA"</formula>
    </cfRule>
    <cfRule type="cellIs" dxfId="539" priority="542" operator="equal">
      <formula>"BAJA"</formula>
    </cfRule>
    <cfRule type="cellIs" dxfId="538" priority="543" operator="equal">
      <formula>"MUY BAJA"</formula>
    </cfRule>
  </conditionalFormatting>
  <conditionalFormatting sqref="N25">
    <cfRule type="cellIs" dxfId="537" priority="531" operator="equal">
      <formula>"CATASTRÓFICO (RC-F)"</formula>
    </cfRule>
    <cfRule type="cellIs" dxfId="536" priority="532" operator="equal">
      <formula>"MAYOR (RC-F)"</formula>
    </cfRule>
    <cfRule type="cellIs" dxfId="535" priority="533" operator="equal">
      <formula>"MODERADO (RC-F)"</formula>
    </cfRule>
    <cfRule type="cellIs" dxfId="534" priority="534" operator="equal">
      <formula>"CATASTRÓFICO"</formula>
    </cfRule>
    <cfRule type="cellIs" dxfId="533" priority="535" operator="equal">
      <formula>"MAYOR"</formula>
    </cfRule>
    <cfRule type="cellIs" dxfId="532" priority="536" operator="equal">
      <formula>"MODERADO"</formula>
    </cfRule>
    <cfRule type="cellIs" dxfId="531" priority="537" operator="equal">
      <formula>"MENOR"</formula>
    </cfRule>
    <cfRule type="cellIs" dxfId="530" priority="538" operator="equal">
      <formula>"LEVE"</formula>
    </cfRule>
  </conditionalFormatting>
  <conditionalFormatting sqref="AI25 Q25">
    <cfRule type="cellIs" dxfId="529" priority="524" operator="equal">
      <formula>"EXTREMO (RC/F)"</formula>
    </cfRule>
    <cfRule type="cellIs" dxfId="528" priority="525" operator="equal">
      <formula>"ALTO (RC/F)"</formula>
    </cfRule>
    <cfRule type="cellIs" dxfId="527" priority="526" operator="equal">
      <formula>"MODERADO (RC/F)"</formula>
    </cfRule>
    <cfRule type="cellIs" dxfId="526" priority="527" operator="equal">
      <formula>"EXTREMO"</formula>
    </cfRule>
    <cfRule type="cellIs" dxfId="525" priority="528" operator="equal">
      <formula>"ALTO"</formula>
    </cfRule>
    <cfRule type="cellIs" dxfId="524" priority="529" operator="equal">
      <formula>"MODERADO"</formula>
    </cfRule>
    <cfRule type="cellIs" dxfId="523" priority="530" operator="equal">
      <formula>"BAJO"</formula>
    </cfRule>
  </conditionalFormatting>
  <conditionalFormatting sqref="AE23:AE30">
    <cfRule type="cellIs" dxfId="522" priority="519" operator="equal">
      <formula>"MUY ALTA"</formula>
    </cfRule>
    <cfRule type="cellIs" dxfId="521" priority="520" operator="equal">
      <formula>"ALTA"</formula>
    </cfRule>
    <cfRule type="cellIs" dxfId="520" priority="521" operator="equal">
      <formula>"MEDIA"</formula>
    </cfRule>
    <cfRule type="cellIs" dxfId="519" priority="522" operator="equal">
      <formula>"BAJA"</formula>
    </cfRule>
    <cfRule type="cellIs" dxfId="518" priority="523" operator="equal">
      <formula>"MUY BAJA"</formula>
    </cfRule>
  </conditionalFormatting>
  <conditionalFormatting sqref="AG25">
    <cfRule type="cellIs" dxfId="517" priority="514" operator="equal">
      <formula>"CATASTROFICO"</formula>
    </cfRule>
    <cfRule type="cellIs" dxfId="516" priority="515" operator="equal">
      <formula>"MAYOR"</formula>
    </cfRule>
    <cfRule type="cellIs" dxfId="515" priority="516" operator="equal">
      <formula>"MODERADO"</formula>
    </cfRule>
    <cfRule type="cellIs" dxfId="514" priority="517" operator="equal">
      <formula>"MENOR"</formula>
    </cfRule>
    <cfRule type="cellIs" dxfId="513" priority="518" operator="equal">
      <formula>"LEVE"</formula>
    </cfRule>
  </conditionalFormatting>
  <conditionalFormatting sqref="AI25">
    <cfRule type="cellIs" dxfId="512" priority="477" operator="equal">
      <formula>#REF!</formula>
    </cfRule>
    <cfRule type="cellIs" dxfId="511" priority="478" operator="equal">
      <formula>#REF!</formula>
    </cfRule>
    <cfRule type="cellIs" dxfId="510" priority="479" operator="equal">
      <formula>#REF!</formula>
    </cfRule>
    <cfRule type="cellIs" dxfId="509" priority="480" operator="equal">
      <formula>#REF!</formula>
    </cfRule>
    <cfRule type="cellIs" dxfId="508" priority="481" operator="equal">
      <formula>#REF!</formula>
    </cfRule>
    <cfRule type="cellIs" dxfId="507" priority="482" operator="equal">
      <formula>#REF!</formula>
    </cfRule>
    <cfRule type="cellIs" dxfId="506" priority="483" operator="equal">
      <formula>#REF!</formula>
    </cfRule>
    <cfRule type="cellIs" dxfId="505" priority="484" operator="equal">
      <formula>#REF!</formula>
    </cfRule>
    <cfRule type="cellIs" dxfId="504" priority="485" operator="equal">
      <formula>#REF!</formula>
    </cfRule>
    <cfRule type="cellIs" dxfId="503" priority="486" operator="equal">
      <formula>#REF!</formula>
    </cfRule>
    <cfRule type="cellIs" dxfId="502" priority="487" operator="equal">
      <formula>#REF!</formula>
    </cfRule>
    <cfRule type="cellIs" dxfId="501" priority="488" operator="equal">
      <formula>#REF!</formula>
    </cfRule>
    <cfRule type="cellIs" dxfId="500" priority="489" operator="equal">
      <formula>#REF!</formula>
    </cfRule>
    <cfRule type="cellIs" dxfId="499" priority="490" operator="equal">
      <formula>#REF!</formula>
    </cfRule>
    <cfRule type="cellIs" dxfId="498" priority="491" operator="equal">
      <formula>#REF!</formula>
    </cfRule>
    <cfRule type="cellIs" dxfId="497" priority="492" operator="equal">
      <formula>#REF!</formula>
    </cfRule>
    <cfRule type="cellIs" dxfId="496" priority="493" operator="equal">
      <formula>#REF!</formula>
    </cfRule>
    <cfRule type="cellIs" dxfId="495" priority="494" operator="equal">
      <formula>#REF!</formula>
    </cfRule>
    <cfRule type="cellIs" dxfId="494" priority="495" operator="equal">
      <formula>#REF!</formula>
    </cfRule>
    <cfRule type="cellIs" dxfId="493" priority="496" operator="equal">
      <formula>#REF!</formula>
    </cfRule>
    <cfRule type="cellIs" dxfId="492" priority="497" operator="equal">
      <formula>#REF!</formula>
    </cfRule>
    <cfRule type="cellIs" dxfId="491" priority="498" operator="equal">
      <formula>#REF!</formula>
    </cfRule>
    <cfRule type="cellIs" dxfId="490" priority="499" operator="equal">
      <formula>#REF!</formula>
    </cfRule>
    <cfRule type="cellIs" dxfId="489" priority="500" operator="equal">
      <formula>#REF!</formula>
    </cfRule>
    <cfRule type="cellIs" dxfId="488" priority="501" operator="equal">
      <formula>#REF!</formula>
    </cfRule>
    <cfRule type="cellIs" dxfId="487" priority="502" operator="equal">
      <formula>#REF!</formula>
    </cfRule>
    <cfRule type="cellIs" dxfId="486" priority="503" operator="equal">
      <formula>#REF!</formula>
    </cfRule>
    <cfRule type="cellIs" dxfId="485" priority="504" operator="equal">
      <formula>#REF!</formula>
    </cfRule>
    <cfRule type="cellIs" dxfId="484" priority="505" operator="equal">
      <formula>#REF!</formula>
    </cfRule>
    <cfRule type="cellIs" dxfId="483" priority="506" operator="equal">
      <formula>#REF!</formula>
    </cfRule>
    <cfRule type="cellIs" dxfId="482" priority="507" operator="equal">
      <formula>#REF!</formula>
    </cfRule>
    <cfRule type="cellIs" dxfId="481" priority="508" operator="equal">
      <formula>#REF!</formula>
    </cfRule>
    <cfRule type="cellIs" dxfId="480" priority="509" operator="equal">
      <formula>#REF!</formula>
    </cfRule>
    <cfRule type="cellIs" dxfId="479" priority="510" operator="equal">
      <formula>#REF!</formula>
    </cfRule>
    <cfRule type="cellIs" dxfId="478" priority="511" operator="equal">
      <formula>#REF!</formula>
    </cfRule>
    <cfRule type="cellIs" dxfId="477" priority="512" operator="equal">
      <formula>#REF!</formula>
    </cfRule>
    <cfRule type="cellIs" dxfId="476" priority="513" operator="equal">
      <formula>#REF!</formula>
    </cfRule>
  </conditionalFormatting>
  <conditionalFormatting sqref="Q31">
    <cfRule type="cellIs" dxfId="475" priority="439" operator="equal">
      <formula>#REF!</formula>
    </cfRule>
    <cfRule type="cellIs" dxfId="474" priority="441" operator="equal">
      <formula>#REF!</formula>
    </cfRule>
    <cfRule type="cellIs" dxfId="473" priority="442" operator="equal">
      <formula>#REF!</formula>
    </cfRule>
    <cfRule type="cellIs" dxfId="472" priority="443" operator="equal">
      <formula>#REF!</formula>
    </cfRule>
    <cfRule type="cellIs" dxfId="471" priority="444" operator="equal">
      <formula>#REF!</formula>
    </cfRule>
    <cfRule type="cellIs" dxfId="470" priority="445" operator="equal">
      <formula>#REF!</formula>
    </cfRule>
    <cfRule type="cellIs" dxfId="469" priority="446" operator="equal">
      <formula>#REF!</formula>
    </cfRule>
    <cfRule type="cellIs" dxfId="468" priority="447" operator="equal">
      <formula>#REF!</formula>
    </cfRule>
    <cfRule type="cellIs" dxfId="467" priority="448" operator="equal">
      <formula>#REF!</formula>
    </cfRule>
    <cfRule type="cellIs" dxfId="466" priority="449" operator="equal">
      <formula>#REF!</formula>
    </cfRule>
    <cfRule type="cellIs" dxfId="465" priority="450" operator="equal">
      <formula>#REF!</formula>
    </cfRule>
    <cfRule type="cellIs" dxfId="464" priority="451" operator="equal">
      <formula>#REF!</formula>
    </cfRule>
    <cfRule type="cellIs" dxfId="463" priority="452" operator="equal">
      <formula>#REF!</formula>
    </cfRule>
    <cfRule type="cellIs" dxfId="462" priority="453" operator="equal">
      <formula>#REF!</formula>
    </cfRule>
    <cfRule type="cellIs" dxfId="461" priority="454" operator="equal">
      <formula>#REF!</formula>
    </cfRule>
    <cfRule type="cellIs" dxfId="460" priority="455" operator="equal">
      <formula>#REF!</formula>
    </cfRule>
    <cfRule type="cellIs" dxfId="459" priority="456" operator="equal">
      <formula>#REF!</formula>
    </cfRule>
    <cfRule type="cellIs" dxfId="458" priority="457" operator="equal">
      <formula>#REF!</formula>
    </cfRule>
    <cfRule type="cellIs" dxfId="457" priority="458" operator="equal">
      <formula>#REF!</formula>
    </cfRule>
    <cfRule type="cellIs" dxfId="456" priority="459" operator="equal">
      <formula>#REF!</formula>
    </cfRule>
    <cfRule type="cellIs" dxfId="455" priority="460" operator="equal">
      <formula>#REF!</formula>
    </cfRule>
    <cfRule type="cellIs" dxfId="454" priority="461" operator="equal">
      <formula>#REF!</formula>
    </cfRule>
    <cfRule type="cellIs" dxfId="453" priority="462" operator="equal">
      <formula>#REF!</formula>
    </cfRule>
    <cfRule type="cellIs" dxfId="452" priority="463" operator="equal">
      <formula>#REF!</formula>
    </cfRule>
    <cfRule type="cellIs" dxfId="451" priority="464" operator="equal">
      <formula>#REF!</formula>
    </cfRule>
    <cfRule type="cellIs" dxfId="450" priority="465" operator="equal">
      <formula>#REF!</formula>
    </cfRule>
    <cfRule type="cellIs" dxfId="449" priority="466" operator="equal">
      <formula>#REF!</formula>
    </cfRule>
    <cfRule type="cellIs" dxfId="448" priority="467" operator="equal">
      <formula>#REF!</formula>
    </cfRule>
    <cfRule type="cellIs" dxfId="447" priority="468" operator="equal">
      <formula>#REF!</formula>
    </cfRule>
    <cfRule type="cellIs" dxfId="446" priority="469" operator="equal">
      <formula>#REF!</formula>
    </cfRule>
    <cfRule type="cellIs" dxfId="445" priority="470" operator="equal">
      <formula>#REF!</formula>
    </cfRule>
    <cfRule type="cellIs" dxfId="444" priority="471" operator="equal">
      <formula>#REF!</formula>
    </cfRule>
    <cfRule type="cellIs" dxfId="443" priority="472" operator="equal">
      <formula>#REF!</formula>
    </cfRule>
    <cfRule type="cellIs" dxfId="442" priority="473" operator="equal">
      <formula>#REF!</formula>
    </cfRule>
    <cfRule type="cellIs" dxfId="441" priority="474" operator="equal">
      <formula>#REF!</formula>
    </cfRule>
    <cfRule type="cellIs" dxfId="440" priority="475" operator="equal">
      <formula>#REF!</formula>
    </cfRule>
    <cfRule type="cellIs" dxfId="439" priority="476" operator="equal">
      <formula>#REF!</formula>
    </cfRule>
  </conditionalFormatting>
  <conditionalFormatting sqref="N31">
    <cfRule type="cellIs" dxfId="438" priority="440" operator="equal">
      <formula>#REF!</formula>
    </cfRule>
  </conditionalFormatting>
  <conditionalFormatting sqref="L31">
    <cfRule type="cellIs" dxfId="437" priority="434" operator="equal">
      <formula>"ALTA"</formula>
    </cfRule>
    <cfRule type="cellIs" dxfId="436" priority="435" operator="equal">
      <formula>"MUY ALTA"</formula>
    </cfRule>
    <cfRule type="cellIs" dxfId="435" priority="436" operator="equal">
      <formula>"MEDIA"</formula>
    </cfRule>
    <cfRule type="cellIs" dxfId="434" priority="437" operator="equal">
      <formula>"BAJA"</formula>
    </cfRule>
    <cfRule type="cellIs" dxfId="433" priority="438" operator="equal">
      <formula>"MUY BAJA"</formula>
    </cfRule>
  </conditionalFormatting>
  <conditionalFormatting sqref="N31">
    <cfRule type="cellIs" dxfId="432" priority="426" operator="equal">
      <formula>"CATASTRÓFICO (RC-F)"</formula>
    </cfRule>
    <cfRule type="cellIs" dxfId="431" priority="427" operator="equal">
      <formula>"MAYOR (RC-F)"</formula>
    </cfRule>
    <cfRule type="cellIs" dxfId="430" priority="428" operator="equal">
      <formula>"MODERADO (RC-F)"</formula>
    </cfRule>
    <cfRule type="cellIs" dxfId="429" priority="429" operator="equal">
      <formula>"CATASTRÓFICO"</formula>
    </cfRule>
    <cfRule type="cellIs" dxfId="428" priority="430" operator="equal">
      <formula>"MAYOR"</formula>
    </cfRule>
    <cfRule type="cellIs" dxfId="427" priority="431" operator="equal">
      <formula>"MODERADO"</formula>
    </cfRule>
    <cfRule type="cellIs" dxfId="426" priority="432" operator="equal">
      <formula>"MENOR"</formula>
    </cfRule>
    <cfRule type="cellIs" dxfId="425" priority="433" operator="equal">
      <formula>"LEVE"</formula>
    </cfRule>
  </conditionalFormatting>
  <conditionalFormatting sqref="Q31 AI31">
    <cfRule type="cellIs" dxfId="424" priority="419" operator="equal">
      <formula>"EXTREMO (RC/F)"</formula>
    </cfRule>
    <cfRule type="cellIs" dxfId="423" priority="420" operator="equal">
      <formula>"ALTO (RC/F)"</formula>
    </cfRule>
    <cfRule type="cellIs" dxfId="422" priority="421" operator="equal">
      <formula>"MODERADO (RC/F)"</formula>
    </cfRule>
    <cfRule type="cellIs" dxfId="421" priority="422" operator="equal">
      <formula>"EXTREMO"</formula>
    </cfRule>
    <cfRule type="cellIs" dxfId="420" priority="423" operator="equal">
      <formula>"ALTO"</formula>
    </cfRule>
    <cfRule type="cellIs" dxfId="419" priority="424" operator="equal">
      <formula>"MODERADO"</formula>
    </cfRule>
    <cfRule type="cellIs" dxfId="418" priority="425" operator="equal">
      <formula>"BAJO"</formula>
    </cfRule>
  </conditionalFormatting>
  <conditionalFormatting sqref="AE31:AE32">
    <cfRule type="cellIs" dxfId="417" priority="414" operator="equal">
      <formula>"MUY ALTA"</formula>
    </cfRule>
    <cfRule type="cellIs" dxfId="416" priority="415" operator="equal">
      <formula>"ALTA"</formula>
    </cfRule>
    <cfRule type="cellIs" dxfId="415" priority="416" operator="equal">
      <formula>"MEDIA"</formula>
    </cfRule>
    <cfRule type="cellIs" dxfId="414" priority="417" operator="equal">
      <formula>"BAJA"</formula>
    </cfRule>
    <cfRule type="cellIs" dxfId="413" priority="418" operator="equal">
      <formula>"MUY BAJA"</formula>
    </cfRule>
  </conditionalFormatting>
  <conditionalFormatting sqref="AG31">
    <cfRule type="cellIs" dxfId="412" priority="409" operator="equal">
      <formula>"CATASTROFICO"</formula>
    </cfRule>
    <cfRule type="cellIs" dxfId="411" priority="410" operator="equal">
      <formula>"MAYOR"</formula>
    </cfRule>
    <cfRule type="cellIs" dxfId="410" priority="411" operator="equal">
      <formula>"MODERADO"</formula>
    </cfRule>
    <cfRule type="cellIs" dxfId="409" priority="412" operator="equal">
      <formula>"MENOR"</formula>
    </cfRule>
    <cfRule type="cellIs" dxfId="408" priority="413" operator="equal">
      <formula>"LEVE"</formula>
    </cfRule>
  </conditionalFormatting>
  <conditionalFormatting sqref="AI31">
    <cfRule type="cellIs" dxfId="407" priority="372" operator="equal">
      <formula>#REF!</formula>
    </cfRule>
    <cfRule type="cellIs" dxfId="406" priority="373" operator="equal">
      <formula>#REF!</formula>
    </cfRule>
    <cfRule type="cellIs" dxfId="405" priority="374" operator="equal">
      <formula>#REF!</formula>
    </cfRule>
    <cfRule type="cellIs" dxfId="404" priority="375" operator="equal">
      <formula>#REF!</formula>
    </cfRule>
    <cfRule type="cellIs" dxfId="403" priority="376" operator="equal">
      <formula>#REF!</formula>
    </cfRule>
    <cfRule type="cellIs" dxfId="402" priority="377" operator="equal">
      <formula>#REF!</formula>
    </cfRule>
    <cfRule type="cellIs" dxfId="401" priority="378" operator="equal">
      <formula>#REF!</formula>
    </cfRule>
    <cfRule type="cellIs" dxfId="400" priority="379" operator="equal">
      <formula>#REF!</formula>
    </cfRule>
    <cfRule type="cellIs" dxfId="399" priority="380" operator="equal">
      <formula>#REF!</formula>
    </cfRule>
    <cfRule type="cellIs" dxfId="398" priority="381" operator="equal">
      <formula>#REF!</formula>
    </cfRule>
    <cfRule type="cellIs" dxfId="397" priority="382" operator="equal">
      <formula>#REF!</formula>
    </cfRule>
    <cfRule type="cellIs" dxfId="396" priority="383" operator="equal">
      <formula>#REF!</formula>
    </cfRule>
    <cfRule type="cellIs" dxfId="395" priority="384" operator="equal">
      <formula>#REF!</formula>
    </cfRule>
    <cfRule type="cellIs" dxfId="394" priority="385" operator="equal">
      <formula>#REF!</formula>
    </cfRule>
    <cfRule type="cellIs" dxfId="393" priority="386" operator="equal">
      <formula>#REF!</formula>
    </cfRule>
    <cfRule type="cellIs" dxfId="392" priority="387" operator="equal">
      <formula>#REF!</formula>
    </cfRule>
    <cfRule type="cellIs" dxfId="391" priority="388" operator="equal">
      <formula>#REF!</formula>
    </cfRule>
    <cfRule type="cellIs" dxfId="390" priority="389" operator="equal">
      <formula>#REF!</formula>
    </cfRule>
    <cfRule type="cellIs" dxfId="389" priority="390" operator="equal">
      <formula>#REF!</formula>
    </cfRule>
    <cfRule type="cellIs" dxfId="388" priority="391" operator="equal">
      <formula>#REF!</formula>
    </cfRule>
    <cfRule type="cellIs" dxfId="387" priority="392" operator="equal">
      <formula>#REF!</formula>
    </cfRule>
    <cfRule type="cellIs" dxfId="386" priority="393" operator="equal">
      <formula>#REF!</formula>
    </cfRule>
    <cfRule type="cellIs" dxfId="385" priority="394" operator="equal">
      <formula>#REF!</formula>
    </cfRule>
    <cfRule type="cellIs" dxfId="384" priority="395" operator="equal">
      <formula>#REF!</formula>
    </cfRule>
    <cfRule type="cellIs" dxfId="383" priority="396" operator="equal">
      <formula>#REF!</formula>
    </cfRule>
    <cfRule type="cellIs" dxfId="382" priority="397" operator="equal">
      <formula>#REF!</formula>
    </cfRule>
    <cfRule type="cellIs" dxfId="381" priority="398" operator="equal">
      <formula>#REF!</formula>
    </cfRule>
    <cfRule type="cellIs" dxfId="380" priority="399" operator="equal">
      <formula>#REF!</formula>
    </cfRule>
    <cfRule type="cellIs" dxfId="379" priority="400" operator="equal">
      <formula>#REF!</formula>
    </cfRule>
    <cfRule type="cellIs" dxfId="378" priority="401" operator="equal">
      <formula>#REF!</formula>
    </cfRule>
    <cfRule type="cellIs" dxfId="377" priority="402" operator="equal">
      <formula>#REF!</formula>
    </cfRule>
    <cfRule type="cellIs" dxfId="376" priority="403" operator="equal">
      <formula>#REF!</formula>
    </cfRule>
    <cfRule type="cellIs" dxfId="375" priority="404" operator="equal">
      <formula>#REF!</formula>
    </cfRule>
    <cfRule type="cellIs" dxfId="374" priority="405" operator="equal">
      <formula>#REF!</formula>
    </cfRule>
    <cfRule type="cellIs" dxfId="373" priority="406" operator="equal">
      <formula>#REF!</formula>
    </cfRule>
    <cfRule type="cellIs" dxfId="372" priority="407" operator="equal">
      <formula>#REF!</formula>
    </cfRule>
    <cfRule type="cellIs" dxfId="371" priority="408" operator="equal">
      <formula>#REF!</formula>
    </cfRule>
  </conditionalFormatting>
  <conditionalFormatting sqref="Q67:Q68">
    <cfRule type="cellIs" dxfId="370" priority="334" operator="equal">
      <formula>#REF!</formula>
    </cfRule>
    <cfRule type="cellIs" dxfId="369" priority="336" operator="equal">
      <formula>#REF!</formula>
    </cfRule>
    <cfRule type="cellIs" dxfId="368" priority="337" operator="equal">
      <formula>#REF!</formula>
    </cfRule>
    <cfRule type="cellIs" dxfId="367" priority="338" operator="equal">
      <formula>#REF!</formula>
    </cfRule>
    <cfRule type="cellIs" dxfId="366" priority="339" operator="equal">
      <formula>#REF!</formula>
    </cfRule>
    <cfRule type="cellIs" dxfId="365" priority="340" operator="equal">
      <formula>#REF!</formula>
    </cfRule>
    <cfRule type="cellIs" dxfId="364" priority="341" operator="equal">
      <formula>#REF!</formula>
    </cfRule>
    <cfRule type="cellIs" dxfId="363" priority="342" operator="equal">
      <formula>#REF!</formula>
    </cfRule>
    <cfRule type="cellIs" dxfId="362" priority="343" operator="equal">
      <formula>#REF!</formula>
    </cfRule>
    <cfRule type="cellIs" dxfId="361" priority="344" operator="equal">
      <formula>#REF!</formula>
    </cfRule>
    <cfRule type="cellIs" dxfId="360" priority="345" operator="equal">
      <formula>#REF!</formula>
    </cfRule>
    <cfRule type="cellIs" dxfId="359" priority="346" operator="equal">
      <formula>#REF!</formula>
    </cfRule>
    <cfRule type="cellIs" dxfId="358" priority="347" operator="equal">
      <formula>#REF!</formula>
    </cfRule>
    <cfRule type="cellIs" dxfId="357" priority="348" operator="equal">
      <formula>#REF!</formula>
    </cfRule>
    <cfRule type="cellIs" dxfId="356" priority="349" operator="equal">
      <formula>#REF!</formula>
    </cfRule>
    <cfRule type="cellIs" dxfId="355" priority="350" operator="equal">
      <formula>#REF!</formula>
    </cfRule>
    <cfRule type="cellIs" dxfId="354" priority="351" operator="equal">
      <formula>#REF!</formula>
    </cfRule>
    <cfRule type="cellIs" dxfId="353" priority="352" operator="equal">
      <formula>#REF!</formula>
    </cfRule>
    <cfRule type="cellIs" dxfId="352" priority="353" operator="equal">
      <formula>#REF!</formula>
    </cfRule>
    <cfRule type="cellIs" dxfId="351" priority="354" operator="equal">
      <formula>#REF!</formula>
    </cfRule>
    <cfRule type="cellIs" dxfId="350" priority="355" operator="equal">
      <formula>#REF!</formula>
    </cfRule>
    <cfRule type="cellIs" dxfId="349" priority="356" operator="equal">
      <formula>#REF!</formula>
    </cfRule>
    <cfRule type="cellIs" dxfId="348" priority="357" operator="equal">
      <formula>#REF!</formula>
    </cfRule>
    <cfRule type="cellIs" dxfId="347" priority="358" operator="equal">
      <formula>#REF!</formula>
    </cfRule>
    <cfRule type="cellIs" dxfId="346" priority="359" operator="equal">
      <formula>#REF!</formula>
    </cfRule>
    <cfRule type="cellIs" dxfId="345" priority="360" operator="equal">
      <formula>#REF!</formula>
    </cfRule>
    <cfRule type="cellIs" dxfId="344" priority="361" operator="equal">
      <formula>#REF!</formula>
    </cfRule>
    <cfRule type="cellIs" dxfId="343" priority="362" operator="equal">
      <formula>#REF!</formula>
    </cfRule>
    <cfRule type="cellIs" dxfId="342" priority="363" operator="equal">
      <formula>#REF!</formula>
    </cfRule>
    <cfRule type="cellIs" dxfId="341" priority="364" operator="equal">
      <formula>#REF!</formula>
    </cfRule>
    <cfRule type="cellIs" dxfId="340" priority="365" operator="equal">
      <formula>#REF!</formula>
    </cfRule>
    <cfRule type="cellIs" dxfId="339" priority="366" operator="equal">
      <formula>#REF!</formula>
    </cfRule>
    <cfRule type="cellIs" dxfId="338" priority="367" operator="equal">
      <formula>#REF!</formula>
    </cfRule>
    <cfRule type="cellIs" dxfId="337" priority="368" operator="equal">
      <formula>#REF!</formula>
    </cfRule>
    <cfRule type="cellIs" dxfId="336" priority="369" operator="equal">
      <formula>#REF!</formula>
    </cfRule>
    <cfRule type="cellIs" dxfId="335" priority="370" operator="equal">
      <formula>#REF!</formula>
    </cfRule>
    <cfRule type="cellIs" dxfId="334" priority="371" operator="equal">
      <formula>#REF!</formula>
    </cfRule>
  </conditionalFormatting>
  <conditionalFormatting sqref="N67:N68">
    <cfRule type="cellIs" dxfId="333" priority="335" operator="equal">
      <formula>#REF!</formula>
    </cfRule>
  </conditionalFormatting>
  <conditionalFormatting sqref="L67:L68">
    <cfRule type="cellIs" dxfId="332" priority="329" operator="equal">
      <formula>"ALTA"</formula>
    </cfRule>
    <cfRule type="cellIs" dxfId="331" priority="330" operator="equal">
      <formula>"MUY ALTA"</formula>
    </cfRule>
    <cfRule type="cellIs" dxfId="330" priority="331" operator="equal">
      <formula>"MEDIA"</formula>
    </cfRule>
    <cfRule type="cellIs" dxfId="329" priority="332" operator="equal">
      <formula>"BAJA"</formula>
    </cfRule>
    <cfRule type="cellIs" dxfId="328" priority="333" operator="equal">
      <formula>"MUY BAJA"</formula>
    </cfRule>
  </conditionalFormatting>
  <conditionalFormatting sqref="N67:N68">
    <cfRule type="cellIs" dxfId="327" priority="321" operator="equal">
      <formula>"CATASTRÓFICO (RC-F)"</formula>
    </cfRule>
    <cfRule type="cellIs" dxfId="326" priority="322" operator="equal">
      <formula>"MAYOR (RC-F)"</formula>
    </cfRule>
    <cfRule type="cellIs" dxfId="325" priority="323" operator="equal">
      <formula>"MODERADO (RC-F)"</formula>
    </cfRule>
    <cfRule type="cellIs" dxfId="324" priority="324" operator="equal">
      <formula>"CATASTRÓFICO"</formula>
    </cfRule>
    <cfRule type="cellIs" dxfId="323" priority="325" operator="equal">
      <formula>"MAYOR"</formula>
    </cfRule>
    <cfRule type="cellIs" dxfId="322" priority="326" operator="equal">
      <formula>"MODERADO"</formula>
    </cfRule>
    <cfRule type="cellIs" dxfId="321" priority="327" operator="equal">
      <formula>"MENOR"</formula>
    </cfRule>
    <cfRule type="cellIs" dxfId="320" priority="328" operator="equal">
      <formula>"LEVE"</formula>
    </cfRule>
  </conditionalFormatting>
  <conditionalFormatting sqref="AI67:AI68 Q67:Q68">
    <cfRule type="cellIs" dxfId="319" priority="314" operator="equal">
      <formula>"EXTREMO (RC/F)"</formula>
    </cfRule>
    <cfRule type="cellIs" dxfId="318" priority="315" operator="equal">
      <formula>"ALTO (RC/F)"</formula>
    </cfRule>
    <cfRule type="cellIs" dxfId="317" priority="316" operator="equal">
      <formula>"MODERADO (RC/F)"</formula>
    </cfRule>
    <cfRule type="cellIs" dxfId="316" priority="317" operator="equal">
      <formula>"EXTREMO"</formula>
    </cfRule>
    <cfRule type="cellIs" dxfId="315" priority="318" operator="equal">
      <formula>"ALTO"</formula>
    </cfRule>
    <cfRule type="cellIs" dxfId="314" priority="319" operator="equal">
      <formula>"MODERADO"</formula>
    </cfRule>
    <cfRule type="cellIs" dxfId="313" priority="320" operator="equal">
      <formula>"BAJO"</formula>
    </cfRule>
  </conditionalFormatting>
  <conditionalFormatting sqref="AE66:AE68">
    <cfRule type="cellIs" dxfId="312" priority="309" operator="equal">
      <formula>"MUY ALTA"</formula>
    </cfRule>
    <cfRule type="cellIs" dxfId="311" priority="310" operator="equal">
      <formula>"ALTA"</formula>
    </cfRule>
    <cfRule type="cellIs" dxfId="310" priority="311" operator="equal">
      <formula>"MEDIA"</formula>
    </cfRule>
    <cfRule type="cellIs" dxfId="309" priority="312" operator="equal">
      <formula>"BAJA"</formula>
    </cfRule>
    <cfRule type="cellIs" dxfId="308" priority="313" operator="equal">
      <formula>"MUY BAJA"</formula>
    </cfRule>
  </conditionalFormatting>
  <conditionalFormatting sqref="AG67:AG68">
    <cfRule type="cellIs" dxfId="307" priority="304" operator="equal">
      <formula>"CATASTROFICO"</formula>
    </cfRule>
    <cfRule type="cellIs" dxfId="306" priority="305" operator="equal">
      <formula>"MAYOR"</formula>
    </cfRule>
    <cfRule type="cellIs" dxfId="305" priority="306" operator="equal">
      <formula>"MODERADO"</formula>
    </cfRule>
    <cfRule type="cellIs" dxfId="304" priority="307" operator="equal">
      <formula>"MENOR"</formula>
    </cfRule>
    <cfRule type="cellIs" dxfId="303" priority="308" operator="equal">
      <formula>"LEVE"</formula>
    </cfRule>
  </conditionalFormatting>
  <conditionalFormatting sqref="AI67:AI68">
    <cfRule type="cellIs" dxfId="302" priority="267" operator="equal">
      <formula>#REF!</formula>
    </cfRule>
    <cfRule type="cellIs" dxfId="301" priority="268" operator="equal">
      <formula>#REF!</formula>
    </cfRule>
    <cfRule type="cellIs" dxfId="300" priority="269" operator="equal">
      <formula>#REF!</formula>
    </cfRule>
    <cfRule type="cellIs" dxfId="299" priority="270" operator="equal">
      <formula>#REF!</formula>
    </cfRule>
    <cfRule type="cellIs" dxfId="298" priority="271" operator="equal">
      <formula>#REF!</formula>
    </cfRule>
    <cfRule type="cellIs" dxfId="297" priority="272" operator="equal">
      <formula>#REF!</formula>
    </cfRule>
    <cfRule type="cellIs" dxfId="296" priority="273" operator="equal">
      <formula>#REF!</formula>
    </cfRule>
    <cfRule type="cellIs" dxfId="295" priority="274" operator="equal">
      <formula>#REF!</formula>
    </cfRule>
    <cfRule type="cellIs" dxfId="294" priority="275" operator="equal">
      <formula>#REF!</formula>
    </cfRule>
    <cfRule type="cellIs" dxfId="293" priority="276" operator="equal">
      <formula>#REF!</formula>
    </cfRule>
    <cfRule type="cellIs" dxfId="292" priority="277" operator="equal">
      <formula>#REF!</formula>
    </cfRule>
    <cfRule type="cellIs" dxfId="291" priority="278" operator="equal">
      <formula>#REF!</formula>
    </cfRule>
    <cfRule type="cellIs" dxfId="290" priority="279" operator="equal">
      <formula>#REF!</formula>
    </cfRule>
    <cfRule type="cellIs" dxfId="289" priority="280" operator="equal">
      <formula>#REF!</formula>
    </cfRule>
    <cfRule type="cellIs" dxfId="288" priority="281" operator="equal">
      <formula>#REF!</formula>
    </cfRule>
    <cfRule type="cellIs" dxfId="287" priority="282" operator="equal">
      <formula>#REF!</formula>
    </cfRule>
    <cfRule type="cellIs" dxfId="286" priority="283" operator="equal">
      <formula>#REF!</formula>
    </cfRule>
    <cfRule type="cellIs" dxfId="285" priority="284" operator="equal">
      <formula>#REF!</formula>
    </cfRule>
    <cfRule type="cellIs" dxfId="284" priority="285" operator="equal">
      <formula>#REF!</formula>
    </cfRule>
    <cfRule type="cellIs" dxfId="283" priority="286" operator="equal">
      <formula>#REF!</formula>
    </cfRule>
    <cfRule type="cellIs" dxfId="282" priority="287" operator="equal">
      <formula>#REF!</formula>
    </cfRule>
    <cfRule type="cellIs" dxfId="281" priority="288" operator="equal">
      <formula>#REF!</formula>
    </cfRule>
    <cfRule type="cellIs" dxfId="280" priority="289" operator="equal">
      <formula>#REF!</formula>
    </cfRule>
    <cfRule type="cellIs" dxfId="279" priority="290" operator="equal">
      <formula>#REF!</formula>
    </cfRule>
    <cfRule type="cellIs" dxfId="278" priority="291" operator="equal">
      <formula>#REF!</formula>
    </cfRule>
    <cfRule type="cellIs" dxfId="277" priority="292" operator="equal">
      <formula>#REF!</formula>
    </cfRule>
    <cfRule type="cellIs" dxfId="276" priority="293" operator="equal">
      <formula>#REF!</formula>
    </cfRule>
    <cfRule type="cellIs" dxfId="275" priority="294" operator="equal">
      <formula>#REF!</formula>
    </cfRule>
    <cfRule type="cellIs" dxfId="274" priority="295" operator="equal">
      <formula>#REF!</formula>
    </cfRule>
    <cfRule type="cellIs" dxfId="273" priority="296" operator="equal">
      <formula>#REF!</formula>
    </cfRule>
    <cfRule type="cellIs" dxfId="272" priority="297" operator="equal">
      <formula>#REF!</formula>
    </cfRule>
    <cfRule type="cellIs" dxfId="271" priority="298" operator="equal">
      <formula>#REF!</formula>
    </cfRule>
    <cfRule type="cellIs" dxfId="270" priority="299" operator="equal">
      <formula>#REF!</formula>
    </cfRule>
    <cfRule type="cellIs" dxfId="269" priority="300" operator="equal">
      <formula>#REF!</formula>
    </cfRule>
    <cfRule type="cellIs" dxfId="268" priority="301" operator="equal">
      <formula>#REF!</formula>
    </cfRule>
    <cfRule type="cellIs" dxfId="267" priority="302" operator="equal">
      <formula>#REF!</formula>
    </cfRule>
    <cfRule type="cellIs" dxfId="266" priority="303" operator="equal">
      <formula>#REF!</formula>
    </cfRule>
  </conditionalFormatting>
  <conditionalFormatting sqref="Q62 Q65">
    <cfRule type="cellIs" dxfId="265" priority="229" operator="equal">
      <formula>#REF!</formula>
    </cfRule>
    <cfRule type="cellIs" dxfId="264" priority="231" operator="equal">
      <formula>#REF!</formula>
    </cfRule>
    <cfRule type="cellIs" dxfId="263" priority="232" operator="equal">
      <formula>#REF!</formula>
    </cfRule>
    <cfRule type="cellIs" dxfId="262" priority="233" operator="equal">
      <formula>#REF!</formula>
    </cfRule>
    <cfRule type="cellIs" dxfId="261" priority="234" operator="equal">
      <formula>#REF!</formula>
    </cfRule>
    <cfRule type="cellIs" dxfId="260" priority="235" operator="equal">
      <formula>#REF!</formula>
    </cfRule>
    <cfRule type="cellIs" dxfId="259" priority="236" operator="equal">
      <formula>#REF!</formula>
    </cfRule>
    <cfRule type="cellIs" dxfId="258" priority="237" operator="equal">
      <formula>#REF!</formula>
    </cfRule>
    <cfRule type="cellIs" dxfId="257" priority="238" operator="equal">
      <formula>#REF!</formula>
    </cfRule>
    <cfRule type="cellIs" dxfId="256" priority="239" operator="equal">
      <formula>#REF!</formula>
    </cfRule>
    <cfRule type="cellIs" dxfId="255" priority="240" operator="equal">
      <formula>#REF!</formula>
    </cfRule>
    <cfRule type="cellIs" dxfId="254" priority="241" operator="equal">
      <formula>#REF!</formula>
    </cfRule>
    <cfRule type="cellIs" dxfId="253" priority="242" operator="equal">
      <formula>#REF!</formula>
    </cfRule>
    <cfRule type="cellIs" dxfId="252" priority="243" operator="equal">
      <formula>#REF!</formula>
    </cfRule>
    <cfRule type="cellIs" dxfId="251" priority="244" operator="equal">
      <formula>#REF!</formula>
    </cfRule>
    <cfRule type="cellIs" dxfId="250" priority="245" operator="equal">
      <formula>#REF!</formula>
    </cfRule>
    <cfRule type="cellIs" dxfId="249" priority="246" operator="equal">
      <formula>#REF!</formula>
    </cfRule>
    <cfRule type="cellIs" dxfId="248" priority="247" operator="equal">
      <formula>#REF!</formula>
    </cfRule>
    <cfRule type="cellIs" dxfId="247" priority="248" operator="equal">
      <formula>#REF!</formula>
    </cfRule>
    <cfRule type="cellIs" dxfId="246" priority="249" operator="equal">
      <formula>#REF!</formula>
    </cfRule>
    <cfRule type="cellIs" dxfId="245" priority="250" operator="equal">
      <formula>#REF!</formula>
    </cfRule>
    <cfRule type="cellIs" dxfId="244" priority="251" operator="equal">
      <formula>#REF!</formula>
    </cfRule>
    <cfRule type="cellIs" dxfId="243" priority="252" operator="equal">
      <formula>#REF!</formula>
    </cfRule>
    <cfRule type="cellIs" dxfId="242" priority="253" operator="equal">
      <formula>#REF!</formula>
    </cfRule>
    <cfRule type="cellIs" dxfId="241" priority="254" operator="equal">
      <formula>#REF!</formula>
    </cfRule>
    <cfRule type="cellIs" dxfId="240" priority="255" operator="equal">
      <formula>#REF!</formula>
    </cfRule>
    <cfRule type="cellIs" dxfId="239" priority="256" operator="equal">
      <formula>#REF!</formula>
    </cfRule>
    <cfRule type="cellIs" dxfId="238" priority="257" operator="equal">
      <formula>#REF!</formula>
    </cfRule>
    <cfRule type="cellIs" dxfId="237" priority="258" operator="equal">
      <formula>#REF!</formula>
    </cfRule>
    <cfRule type="cellIs" dxfId="236" priority="259" operator="equal">
      <formula>#REF!</formula>
    </cfRule>
    <cfRule type="cellIs" dxfId="235" priority="260" operator="equal">
      <formula>#REF!</formula>
    </cfRule>
    <cfRule type="cellIs" dxfId="234" priority="261" operator="equal">
      <formula>#REF!</formula>
    </cfRule>
    <cfRule type="cellIs" dxfId="233" priority="262" operator="equal">
      <formula>#REF!</formula>
    </cfRule>
    <cfRule type="cellIs" dxfId="232" priority="263" operator="equal">
      <formula>#REF!</formula>
    </cfRule>
    <cfRule type="cellIs" dxfId="231" priority="264" operator="equal">
      <formula>#REF!</formula>
    </cfRule>
    <cfRule type="cellIs" dxfId="230" priority="265" operator="equal">
      <formula>#REF!</formula>
    </cfRule>
    <cfRule type="cellIs" dxfId="229" priority="266" operator="equal">
      <formula>#REF!</formula>
    </cfRule>
  </conditionalFormatting>
  <conditionalFormatting sqref="N62 N65">
    <cfRule type="cellIs" dxfId="228" priority="230" operator="equal">
      <formula>#REF!</formula>
    </cfRule>
  </conditionalFormatting>
  <conditionalFormatting sqref="L62 L65">
    <cfRule type="cellIs" dxfId="227" priority="224" operator="equal">
      <formula>"ALTA"</formula>
    </cfRule>
    <cfRule type="cellIs" dxfId="226" priority="225" operator="equal">
      <formula>"MUY ALTA"</formula>
    </cfRule>
    <cfRule type="cellIs" dxfId="225" priority="226" operator="equal">
      <formula>"MEDIA"</formula>
    </cfRule>
    <cfRule type="cellIs" dxfId="224" priority="227" operator="equal">
      <formula>"BAJA"</formula>
    </cfRule>
    <cfRule type="cellIs" dxfId="223" priority="228" operator="equal">
      <formula>"MUY BAJA"</formula>
    </cfRule>
  </conditionalFormatting>
  <conditionalFormatting sqref="N62 N65">
    <cfRule type="cellIs" dxfId="222" priority="216" operator="equal">
      <formula>"CATASTRÓFICO (RC-F)"</formula>
    </cfRule>
    <cfRule type="cellIs" dxfId="221" priority="217" operator="equal">
      <formula>"MAYOR (RC-F)"</formula>
    </cfRule>
    <cfRule type="cellIs" dxfId="220" priority="218" operator="equal">
      <formula>"MODERADO (RC-F)"</formula>
    </cfRule>
    <cfRule type="cellIs" dxfId="219" priority="219" operator="equal">
      <formula>"CATASTRÓFICO"</formula>
    </cfRule>
    <cfRule type="cellIs" dxfId="218" priority="220" operator="equal">
      <formula>"MAYOR"</formula>
    </cfRule>
    <cfRule type="cellIs" dxfId="217" priority="221" operator="equal">
      <formula>"MODERADO"</formula>
    </cfRule>
    <cfRule type="cellIs" dxfId="216" priority="222" operator="equal">
      <formula>"MENOR"</formula>
    </cfRule>
    <cfRule type="cellIs" dxfId="215" priority="223" operator="equal">
      <formula>"LEVE"</formula>
    </cfRule>
  </conditionalFormatting>
  <conditionalFormatting sqref="AI62 Q62 Q65 AI65">
    <cfRule type="cellIs" dxfId="214" priority="209" operator="equal">
      <formula>"EXTREMO (RC/F)"</formula>
    </cfRule>
    <cfRule type="cellIs" dxfId="213" priority="210" operator="equal">
      <formula>"ALTO (RC/F)"</formula>
    </cfRule>
    <cfRule type="cellIs" dxfId="212" priority="211" operator="equal">
      <formula>"MODERADO (RC/F)"</formula>
    </cfRule>
    <cfRule type="cellIs" dxfId="211" priority="212" operator="equal">
      <formula>"EXTREMO"</formula>
    </cfRule>
    <cfRule type="cellIs" dxfId="210" priority="213" operator="equal">
      <formula>"ALTO"</formula>
    </cfRule>
    <cfRule type="cellIs" dxfId="209" priority="214" operator="equal">
      <formula>"MODERADO"</formula>
    </cfRule>
    <cfRule type="cellIs" dxfId="208" priority="215" operator="equal">
      <formula>"BAJO"</formula>
    </cfRule>
  </conditionalFormatting>
  <conditionalFormatting sqref="AE62:AE65">
    <cfRule type="cellIs" dxfId="207" priority="204" operator="equal">
      <formula>"MUY ALTA"</formula>
    </cfRule>
    <cfRule type="cellIs" dxfId="206" priority="205" operator="equal">
      <formula>"ALTA"</formula>
    </cfRule>
    <cfRule type="cellIs" dxfId="205" priority="206" operator="equal">
      <formula>"MEDIA"</formula>
    </cfRule>
    <cfRule type="cellIs" dxfId="204" priority="207" operator="equal">
      <formula>"BAJA"</formula>
    </cfRule>
    <cfRule type="cellIs" dxfId="203" priority="208" operator="equal">
      <formula>"MUY BAJA"</formula>
    </cfRule>
  </conditionalFormatting>
  <conditionalFormatting sqref="AG62 AG65">
    <cfRule type="cellIs" dxfId="202" priority="199" operator="equal">
      <formula>"CATASTROFICO"</formula>
    </cfRule>
    <cfRule type="cellIs" dxfId="201" priority="200" operator="equal">
      <formula>"MAYOR"</formula>
    </cfRule>
    <cfRule type="cellIs" dxfId="200" priority="201" operator="equal">
      <formula>"MODERADO"</formula>
    </cfRule>
    <cfRule type="cellIs" dxfId="199" priority="202" operator="equal">
      <formula>"MENOR"</formula>
    </cfRule>
    <cfRule type="cellIs" dxfId="198" priority="203" operator="equal">
      <formula>"LEVE"</formula>
    </cfRule>
  </conditionalFormatting>
  <conditionalFormatting sqref="AI62 AI65">
    <cfRule type="cellIs" dxfId="197" priority="162" operator="equal">
      <formula>#REF!</formula>
    </cfRule>
    <cfRule type="cellIs" dxfId="196" priority="163" operator="equal">
      <formula>#REF!</formula>
    </cfRule>
    <cfRule type="cellIs" dxfId="195" priority="164" operator="equal">
      <formula>#REF!</formula>
    </cfRule>
    <cfRule type="cellIs" dxfId="194" priority="165" operator="equal">
      <formula>#REF!</formula>
    </cfRule>
    <cfRule type="cellIs" dxfId="193" priority="166" operator="equal">
      <formula>#REF!</formula>
    </cfRule>
    <cfRule type="cellIs" dxfId="192" priority="167" operator="equal">
      <formula>#REF!</formula>
    </cfRule>
    <cfRule type="cellIs" dxfId="191" priority="168" operator="equal">
      <formula>#REF!</formula>
    </cfRule>
    <cfRule type="cellIs" dxfId="190" priority="169" operator="equal">
      <formula>#REF!</formula>
    </cfRule>
    <cfRule type="cellIs" dxfId="189" priority="170" operator="equal">
      <formula>#REF!</formula>
    </cfRule>
    <cfRule type="cellIs" dxfId="188" priority="171" operator="equal">
      <formula>#REF!</formula>
    </cfRule>
    <cfRule type="cellIs" dxfId="187" priority="172" operator="equal">
      <formula>#REF!</formula>
    </cfRule>
    <cfRule type="cellIs" dxfId="186" priority="173" operator="equal">
      <formula>#REF!</formula>
    </cfRule>
    <cfRule type="cellIs" dxfId="185" priority="174" operator="equal">
      <formula>#REF!</formula>
    </cfRule>
    <cfRule type="cellIs" dxfId="184" priority="175" operator="equal">
      <formula>#REF!</formula>
    </cfRule>
    <cfRule type="cellIs" dxfId="183" priority="176" operator="equal">
      <formula>#REF!</formula>
    </cfRule>
    <cfRule type="cellIs" dxfId="182" priority="177" operator="equal">
      <formula>#REF!</formula>
    </cfRule>
    <cfRule type="cellIs" dxfId="181" priority="178" operator="equal">
      <formula>#REF!</formula>
    </cfRule>
    <cfRule type="cellIs" dxfId="180" priority="179" operator="equal">
      <formula>#REF!</formula>
    </cfRule>
    <cfRule type="cellIs" dxfId="179" priority="180" operator="equal">
      <formula>#REF!</formula>
    </cfRule>
    <cfRule type="cellIs" dxfId="178" priority="181" operator="equal">
      <formula>#REF!</formula>
    </cfRule>
    <cfRule type="cellIs" dxfId="177" priority="182" operator="equal">
      <formula>#REF!</formula>
    </cfRule>
    <cfRule type="cellIs" dxfId="176" priority="183" operator="equal">
      <formula>#REF!</formula>
    </cfRule>
    <cfRule type="cellIs" dxfId="175" priority="184" operator="equal">
      <formula>#REF!</formula>
    </cfRule>
    <cfRule type="cellIs" dxfId="174" priority="185" operator="equal">
      <formula>#REF!</formula>
    </cfRule>
    <cfRule type="cellIs" dxfId="173" priority="186" operator="equal">
      <formula>#REF!</formula>
    </cfRule>
    <cfRule type="cellIs" dxfId="172" priority="187" operator="equal">
      <formula>#REF!</formula>
    </cfRule>
    <cfRule type="cellIs" dxfId="171" priority="188" operator="equal">
      <formula>#REF!</formula>
    </cfRule>
    <cfRule type="cellIs" dxfId="170" priority="189" operator="equal">
      <formula>#REF!</formula>
    </cfRule>
    <cfRule type="cellIs" dxfId="169" priority="190" operator="equal">
      <formula>#REF!</formula>
    </cfRule>
    <cfRule type="cellIs" dxfId="168" priority="191" operator="equal">
      <formula>#REF!</formula>
    </cfRule>
    <cfRule type="cellIs" dxfId="167" priority="192" operator="equal">
      <formula>#REF!</formula>
    </cfRule>
    <cfRule type="cellIs" dxfId="166" priority="193" operator="equal">
      <formula>#REF!</formula>
    </cfRule>
    <cfRule type="cellIs" dxfId="165" priority="194" operator="equal">
      <formula>#REF!</formula>
    </cfRule>
    <cfRule type="cellIs" dxfId="164" priority="195" operator="equal">
      <formula>#REF!</formula>
    </cfRule>
    <cfRule type="cellIs" dxfId="163" priority="196" operator="equal">
      <formula>#REF!</formula>
    </cfRule>
    <cfRule type="cellIs" dxfId="162" priority="197" operator="equal">
      <formula>#REF!</formula>
    </cfRule>
    <cfRule type="cellIs" dxfId="161" priority="198" operator="equal">
      <formula>#REF!</formula>
    </cfRule>
  </conditionalFormatting>
  <conditionalFormatting sqref="Q56 Q58 Q60">
    <cfRule type="cellIs" dxfId="160" priority="124" operator="equal">
      <formula>#REF!</formula>
    </cfRule>
    <cfRule type="cellIs" dxfId="159" priority="126" operator="equal">
      <formula>#REF!</formula>
    </cfRule>
    <cfRule type="cellIs" dxfId="158" priority="127" operator="equal">
      <formula>#REF!</formula>
    </cfRule>
    <cfRule type="cellIs" dxfId="157" priority="128" operator="equal">
      <formula>#REF!</formula>
    </cfRule>
    <cfRule type="cellIs" dxfId="156" priority="129" operator="equal">
      <formula>#REF!</formula>
    </cfRule>
    <cfRule type="cellIs" dxfId="155" priority="130" operator="equal">
      <formula>#REF!</formula>
    </cfRule>
    <cfRule type="cellIs" dxfId="154" priority="131" operator="equal">
      <formula>#REF!</formula>
    </cfRule>
    <cfRule type="cellIs" dxfId="153" priority="132" operator="equal">
      <formula>#REF!</formula>
    </cfRule>
    <cfRule type="cellIs" dxfId="152" priority="133" operator="equal">
      <formula>#REF!</formula>
    </cfRule>
    <cfRule type="cellIs" dxfId="151" priority="134" operator="equal">
      <formula>#REF!</formula>
    </cfRule>
    <cfRule type="cellIs" dxfId="150" priority="135" operator="equal">
      <formula>#REF!</formula>
    </cfRule>
    <cfRule type="cellIs" dxfId="149" priority="136" operator="equal">
      <formula>#REF!</formula>
    </cfRule>
    <cfRule type="cellIs" dxfId="148" priority="137" operator="equal">
      <formula>#REF!</formula>
    </cfRule>
    <cfRule type="cellIs" dxfId="147" priority="138" operator="equal">
      <formula>#REF!</formula>
    </cfRule>
    <cfRule type="cellIs" dxfId="146" priority="139" operator="equal">
      <formula>#REF!</formula>
    </cfRule>
    <cfRule type="cellIs" dxfId="145" priority="140" operator="equal">
      <formula>#REF!</formula>
    </cfRule>
    <cfRule type="cellIs" dxfId="144" priority="141" operator="equal">
      <formula>#REF!</formula>
    </cfRule>
    <cfRule type="cellIs" dxfId="143" priority="142" operator="equal">
      <formula>#REF!</formula>
    </cfRule>
    <cfRule type="cellIs" dxfId="142" priority="143" operator="equal">
      <formula>#REF!</formula>
    </cfRule>
    <cfRule type="cellIs" dxfId="141" priority="144" operator="equal">
      <formula>#REF!</formula>
    </cfRule>
    <cfRule type="cellIs" dxfId="140" priority="145" operator="equal">
      <formula>#REF!</formula>
    </cfRule>
    <cfRule type="cellIs" dxfId="139" priority="146" operator="equal">
      <formula>#REF!</formula>
    </cfRule>
    <cfRule type="cellIs" dxfId="138" priority="147" operator="equal">
      <formula>#REF!</formula>
    </cfRule>
    <cfRule type="cellIs" dxfId="137" priority="148" operator="equal">
      <formula>#REF!</formula>
    </cfRule>
    <cfRule type="cellIs" dxfId="136" priority="149" operator="equal">
      <formula>#REF!</formula>
    </cfRule>
    <cfRule type="cellIs" dxfId="135" priority="150" operator="equal">
      <formula>#REF!</formula>
    </cfRule>
    <cfRule type="cellIs" dxfId="134" priority="151" operator="equal">
      <formula>#REF!</formula>
    </cfRule>
    <cfRule type="cellIs" dxfId="133" priority="152" operator="equal">
      <formula>#REF!</formula>
    </cfRule>
    <cfRule type="cellIs" dxfId="132" priority="153" operator="equal">
      <formula>#REF!</formula>
    </cfRule>
    <cfRule type="cellIs" dxfId="131" priority="154" operator="equal">
      <formula>#REF!</formula>
    </cfRule>
    <cfRule type="cellIs" dxfId="130" priority="155" operator="equal">
      <formula>#REF!</formula>
    </cfRule>
    <cfRule type="cellIs" dxfId="129" priority="156" operator="equal">
      <formula>#REF!</formula>
    </cfRule>
    <cfRule type="cellIs" dxfId="128" priority="157" operator="equal">
      <formula>#REF!</formula>
    </cfRule>
    <cfRule type="cellIs" dxfId="127" priority="158" operator="equal">
      <formula>#REF!</formula>
    </cfRule>
    <cfRule type="cellIs" dxfId="126" priority="159" operator="equal">
      <formula>#REF!</formula>
    </cfRule>
    <cfRule type="cellIs" dxfId="125" priority="160" operator="equal">
      <formula>#REF!</formula>
    </cfRule>
    <cfRule type="cellIs" dxfId="124" priority="161" operator="equal">
      <formula>#REF!</formula>
    </cfRule>
  </conditionalFormatting>
  <conditionalFormatting sqref="N56 N58 N60">
    <cfRule type="cellIs" dxfId="123" priority="125" operator="equal">
      <formula>#REF!</formula>
    </cfRule>
  </conditionalFormatting>
  <conditionalFormatting sqref="L56 L58 L60">
    <cfRule type="cellIs" dxfId="122" priority="119" operator="equal">
      <formula>"ALTA"</formula>
    </cfRule>
    <cfRule type="cellIs" dxfId="121" priority="120" operator="equal">
      <formula>"MUY ALTA"</formula>
    </cfRule>
    <cfRule type="cellIs" dxfId="120" priority="121" operator="equal">
      <formula>"MEDIA"</formula>
    </cfRule>
    <cfRule type="cellIs" dxfId="119" priority="122" operator="equal">
      <formula>"BAJA"</formula>
    </cfRule>
    <cfRule type="cellIs" dxfId="118" priority="123" operator="equal">
      <formula>"MUY BAJA"</formula>
    </cfRule>
  </conditionalFormatting>
  <conditionalFormatting sqref="N56 N58 N60">
    <cfRule type="cellIs" dxfId="117" priority="111" operator="equal">
      <formula>"CATASTRÓFICO (RC-F)"</formula>
    </cfRule>
    <cfRule type="cellIs" dxfId="116" priority="112" operator="equal">
      <formula>"MAYOR (RC-F)"</formula>
    </cfRule>
    <cfRule type="cellIs" dxfId="115" priority="113" operator="equal">
      <formula>"MODERADO (RC-F)"</formula>
    </cfRule>
    <cfRule type="cellIs" dxfId="114" priority="114" operator="equal">
      <formula>"CATASTRÓFICO"</formula>
    </cfRule>
    <cfRule type="cellIs" dxfId="113" priority="115" operator="equal">
      <formula>"MAYOR"</formula>
    </cfRule>
    <cfRule type="cellIs" dxfId="112" priority="116" operator="equal">
      <formula>"MODERADO"</formula>
    </cfRule>
    <cfRule type="cellIs" dxfId="111" priority="117" operator="equal">
      <formula>"MENOR"</formula>
    </cfRule>
    <cfRule type="cellIs" dxfId="110" priority="118" operator="equal">
      <formula>"LEVE"</formula>
    </cfRule>
  </conditionalFormatting>
  <conditionalFormatting sqref="AI56 Q56 Q58 AI58 AI60 Q60">
    <cfRule type="cellIs" dxfId="109" priority="104" operator="equal">
      <formula>"EXTREMO (RC/F)"</formula>
    </cfRule>
    <cfRule type="cellIs" dxfId="108" priority="105" operator="equal">
      <formula>"ALTO (RC/F)"</formula>
    </cfRule>
    <cfRule type="cellIs" dxfId="107" priority="106" operator="equal">
      <formula>"MODERADO (RC/F)"</formula>
    </cfRule>
    <cfRule type="cellIs" dxfId="106" priority="107" operator="equal">
      <formula>"EXTREMO"</formula>
    </cfRule>
    <cfRule type="cellIs" dxfId="105" priority="108" operator="equal">
      <formula>"ALTO"</formula>
    </cfRule>
    <cfRule type="cellIs" dxfId="104" priority="109" operator="equal">
      <formula>"MODERADO"</formula>
    </cfRule>
    <cfRule type="cellIs" dxfId="103" priority="110" operator="equal">
      <formula>"BAJO"</formula>
    </cfRule>
  </conditionalFormatting>
  <conditionalFormatting sqref="AE56 AE58 AE60">
    <cfRule type="cellIs" dxfId="102" priority="99" operator="equal">
      <formula>"MUY ALTA"</formula>
    </cfRule>
    <cfRule type="cellIs" dxfId="101" priority="100" operator="equal">
      <formula>"ALTA"</formula>
    </cfRule>
    <cfRule type="cellIs" dxfId="100" priority="101" operator="equal">
      <formula>"MEDIA"</formula>
    </cfRule>
    <cfRule type="cellIs" dxfId="99" priority="102" operator="equal">
      <formula>"BAJA"</formula>
    </cfRule>
    <cfRule type="cellIs" dxfId="98" priority="103" operator="equal">
      <formula>"MUY BAJA"</formula>
    </cfRule>
  </conditionalFormatting>
  <conditionalFormatting sqref="AG56 AG58 AG60">
    <cfRule type="cellIs" dxfId="97" priority="94" operator="equal">
      <formula>"CATASTROFICO"</formula>
    </cfRule>
    <cfRule type="cellIs" dxfId="96" priority="95" operator="equal">
      <formula>"MAYOR"</formula>
    </cfRule>
    <cfRule type="cellIs" dxfId="95" priority="96" operator="equal">
      <formula>"MODERADO"</formula>
    </cfRule>
    <cfRule type="cellIs" dxfId="94" priority="97" operator="equal">
      <formula>"MENOR"</formula>
    </cfRule>
    <cfRule type="cellIs" dxfId="93" priority="98" operator="equal">
      <formula>"LEVE"</formula>
    </cfRule>
  </conditionalFormatting>
  <conditionalFormatting sqref="AI56 AI58 AI60">
    <cfRule type="cellIs" dxfId="92" priority="57" operator="equal">
      <formula>#REF!</formula>
    </cfRule>
    <cfRule type="cellIs" dxfId="91" priority="58" operator="equal">
      <formula>#REF!</formula>
    </cfRule>
    <cfRule type="cellIs" dxfId="90" priority="59" operator="equal">
      <formula>#REF!</formula>
    </cfRule>
    <cfRule type="cellIs" dxfId="89" priority="60" operator="equal">
      <formula>#REF!</formula>
    </cfRule>
    <cfRule type="cellIs" dxfId="88" priority="61" operator="equal">
      <formula>#REF!</formula>
    </cfRule>
    <cfRule type="cellIs" dxfId="87" priority="62" operator="equal">
      <formula>#REF!</formula>
    </cfRule>
    <cfRule type="cellIs" dxfId="86" priority="63" operator="equal">
      <formula>#REF!</formula>
    </cfRule>
    <cfRule type="cellIs" dxfId="85" priority="64" operator="equal">
      <formula>#REF!</formula>
    </cfRule>
    <cfRule type="cellIs" dxfId="84" priority="65" operator="equal">
      <formula>#REF!</formula>
    </cfRule>
    <cfRule type="cellIs" dxfId="83" priority="66" operator="equal">
      <formula>#REF!</formula>
    </cfRule>
    <cfRule type="cellIs" dxfId="82" priority="67" operator="equal">
      <formula>#REF!</formula>
    </cfRule>
    <cfRule type="cellIs" dxfId="81" priority="68" operator="equal">
      <formula>#REF!</formula>
    </cfRule>
    <cfRule type="cellIs" dxfId="80" priority="69" operator="equal">
      <formula>#REF!</formula>
    </cfRule>
    <cfRule type="cellIs" dxfId="79" priority="70" operator="equal">
      <formula>#REF!</formula>
    </cfRule>
    <cfRule type="cellIs" dxfId="78" priority="71" operator="equal">
      <formula>#REF!</formula>
    </cfRule>
    <cfRule type="cellIs" dxfId="77" priority="72" operator="equal">
      <formula>#REF!</formula>
    </cfRule>
    <cfRule type="cellIs" dxfId="76" priority="73" operator="equal">
      <formula>#REF!</formula>
    </cfRule>
    <cfRule type="cellIs" dxfId="75" priority="74" operator="equal">
      <formula>#REF!</formula>
    </cfRule>
    <cfRule type="cellIs" dxfId="74" priority="75" operator="equal">
      <formula>#REF!</formula>
    </cfRule>
    <cfRule type="cellIs" dxfId="73" priority="76" operator="equal">
      <formula>#REF!</formula>
    </cfRule>
    <cfRule type="cellIs" dxfId="72" priority="77" operator="equal">
      <formula>#REF!</formula>
    </cfRule>
    <cfRule type="cellIs" dxfId="71" priority="78" operator="equal">
      <formula>#REF!</formula>
    </cfRule>
    <cfRule type="cellIs" dxfId="70" priority="79" operator="equal">
      <formula>#REF!</formula>
    </cfRule>
    <cfRule type="cellIs" dxfId="69" priority="80" operator="equal">
      <formula>#REF!</formula>
    </cfRule>
    <cfRule type="cellIs" dxfId="68" priority="81" operator="equal">
      <formula>#REF!</formula>
    </cfRule>
    <cfRule type="cellIs" dxfId="67" priority="82" operator="equal">
      <formula>#REF!</formula>
    </cfRule>
    <cfRule type="cellIs" dxfId="66" priority="83" operator="equal">
      <formula>#REF!</formula>
    </cfRule>
    <cfRule type="cellIs" dxfId="65" priority="84" operator="equal">
      <formula>#REF!</formula>
    </cfRule>
    <cfRule type="cellIs" dxfId="64" priority="85" operator="equal">
      <formula>#REF!</formula>
    </cfRule>
    <cfRule type="cellIs" dxfId="63" priority="86" operator="equal">
      <formula>#REF!</formula>
    </cfRule>
    <cfRule type="cellIs" dxfId="62" priority="87" operator="equal">
      <formula>#REF!</formula>
    </cfRule>
    <cfRule type="cellIs" dxfId="61" priority="88" operator="equal">
      <formula>#REF!</formula>
    </cfRule>
    <cfRule type="cellIs" dxfId="60" priority="89" operator="equal">
      <formula>#REF!</formula>
    </cfRule>
    <cfRule type="cellIs" dxfId="59" priority="90" operator="equal">
      <formula>#REF!</formula>
    </cfRule>
    <cfRule type="cellIs" dxfId="58" priority="91" operator="equal">
      <formula>#REF!</formula>
    </cfRule>
    <cfRule type="cellIs" dxfId="57" priority="92" operator="equal">
      <formula>#REF!</formula>
    </cfRule>
    <cfRule type="cellIs" dxfId="56" priority="93" operator="equal">
      <formula>#REF!</formula>
    </cfRule>
  </conditionalFormatting>
  <conditionalFormatting sqref="I68 I19">
    <cfRule type="cellIs" dxfId="55" priority="56" operator="equal">
      <formula>#REF!</formula>
    </cfRule>
  </conditionalFormatting>
  <conditionalFormatting sqref="I65">
    <cfRule type="cellIs" dxfId="54" priority="55" operator="equal">
      <formula>#REF!</formula>
    </cfRule>
  </conditionalFormatting>
  <conditionalFormatting sqref="I56">
    <cfRule type="cellIs" dxfId="53" priority="54" operator="equal">
      <formula>#REF!</formula>
    </cfRule>
  </conditionalFormatting>
  <conditionalFormatting sqref="I60">
    <cfRule type="cellIs" dxfId="52" priority="53" operator="equal">
      <formula>#REF!</formula>
    </cfRule>
  </conditionalFormatting>
  <conditionalFormatting sqref="I22">
    <cfRule type="cellIs" dxfId="51" priority="52" operator="equal">
      <formula>#REF!</formula>
    </cfRule>
  </conditionalFormatting>
  <conditionalFormatting sqref="I42">
    <cfRule type="cellIs" dxfId="50" priority="51" operator="equal">
      <formula>#REF!</formula>
    </cfRule>
  </conditionalFormatting>
  <conditionalFormatting sqref="I48">
    <cfRule type="cellIs" dxfId="49" priority="50" operator="equal">
      <formula>#REF!</formula>
    </cfRule>
  </conditionalFormatting>
  <conditionalFormatting sqref="I50">
    <cfRule type="cellIs" dxfId="48" priority="49" operator="equal">
      <formula>#REF!</formula>
    </cfRule>
  </conditionalFormatting>
  <conditionalFormatting sqref="I71">
    <cfRule type="cellIs" dxfId="47" priority="48" operator="equal">
      <formula>#REF!</formula>
    </cfRule>
  </conditionalFormatting>
  <conditionalFormatting sqref="I73">
    <cfRule type="cellIs" dxfId="46" priority="47" operator="equal">
      <formula>#REF!</formula>
    </cfRule>
  </conditionalFormatting>
  <conditionalFormatting sqref="K73">
    <cfRule type="cellIs" dxfId="45" priority="46" operator="equal">
      <formula>#REF!</formula>
    </cfRule>
  </conditionalFormatting>
  <conditionalFormatting sqref="I58">
    <cfRule type="cellIs" dxfId="44" priority="45" operator="equal">
      <formula>#REF!</formula>
    </cfRule>
  </conditionalFormatting>
  <conditionalFormatting sqref="Q39">
    <cfRule type="cellIs" dxfId="43" priority="8" operator="equal">
      <formula>#REF!</formula>
    </cfRule>
    <cfRule type="cellIs" dxfId="42" priority="9"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onditionalFormatting>
  <conditionalFormatting sqref="Q39">
    <cfRule type="cellIs" dxfId="6" priority="1" operator="equal">
      <formula>"EXTREMO (RC/F)"</formula>
    </cfRule>
    <cfRule type="cellIs" dxfId="5" priority="2" operator="equal">
      <formula>"ALTO (RC/F)"</formula>
    </cfRule>
    <cfRule type="cellIs" dxfId="4" priority="3" operator="equal">
      <formula>"MODERADO (RC/F)"</formula>
    </cfRule>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2">
    <dataValidation type="list" allowBlank="1" showInputMessage="1" showErrorMessage="1" sqref="V74" xr:uid="{00000000-0002-0000-0000-000000000000}">
      <formula1>$N$5:$N$8</formula1>
    </dataValidation>
    <dataValidation type="list" allowBlank="1" showInputMessage="1" showErrorMessage="1" sqref="U74" xr:uid="{00000000-0002-0000-0000-000001000000}">
      <formula1>$K$5:$K$7</formula1>
    </dataValidation>
  </dataValidations>
  <hyperlinks>
    <hyperlink ref="AP50" r:id="rId1" xr:uid="{00000000-0004-0000-0000-000000000000}"/>
    <hyperlink ref="AP70" r:id="rId2" xr:uid="{00000000-0004-0000-0000-000001000000}"/>
  </hyperlinks>
  <pageMargins left="0.31496062992125984" right="0.31496062992125984" top="0.59055118110236227" bottom="0.74803149606299213" header="0.19685039370078741" footer="0.31496062992125984"/>
  <pageSetup scale="50" orientation="landscape" r:id="rId3"/>
  <drawing r:id="rId4"/>
  <legacyDrawing r:id="rId5"/>
  <legacyDrawingHF r:id="rId6"/>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'C:\Users\jhon montes\Documents\MINISTERIO CIT\RIESGOS\Matrices de Riesgos\Actualización controles\[DE-FM-022 Matriz Riesgos Corrupción y Fraude V7.xlsx]Datos Validacion'!#REF!</xm:f>
          </x14:formula1>
          <xm:sqref>AB47 S47 X47 U47:V47 Z47</xm:sqref>
        </x14:dataValidation>
        <x14:dataValidation type="list" allowBlank="1" showInputMessage="1" showErrorMessage="1" xr:uid="{00000000-0002-0000-0000-000003000000}">
          <x14:formula1>
            <xm:f>'C:\Users\Personal\Desktop\Mincomercio\Seguimiento riesgo corrupción\Matrices Primer Corte Corrupción\[Matriz Riesgos Corrupción y Fraude Seguimiento 2022.xlsx]Datos Validacion'!#REF!</xm:f>
          </x14:formula1>
          <xm:sqref>AB16:AB17 AB70:AB73 AB34:AB39 AB19:AB32 AB52 AB55:AB60 AB62:AB68 AB41:AB46 AB48:AB50 AG74 N16 N19 N22 N25 N31 N34 N39 N42 N73:N74 N50 N62 N65 N67:N68 N71 N56 N58 N60 N46 N48 AE74 L16 L19 L22 L25 L31 L34 L39 L42 L73:L74 L50 L62 L65 L67:L68 L71 L56 L58 L60 L46 L48 F62:F73 F28 F31 F34:F36 F39:F42 F44 F16:F25 F58:F60 F46 F48:F56 Q16 Q19 Q22 Q25 Q31 Q34 Z48:Z50 Q42 Q73:Q74 Q50 AI73 AI60 Q62 Q65 Q67:Q68 Q71 Q56 AI58 Q58 Q60 Q46 Q48 AI16:AJ16 AI19:AJ19 AI22:AJ22 AI25:AJ25 AI31:AJ31 AI34:AJ34 AI39:AJ39 AI42:AJ42 AJ73:AJ74 AI50:AJ50 AI62:AJ62 AI65:AJ65 AI67:AJ68 Q39 AI56:AJ56 AJ58:AJ60 AI46:AJ46 AI48:AJ48 J16 J19 J22 J25 J31 J34 J39 J42 J73:J74 J50 J62 J65 J67:J68 J71 J56 J58:J60 J46 J48 S16:S17 S34:S39 S70:S74 S52 S55:S60 S62:S68 S19:S32 S41:S46 S48:S50 X16:X17 X34:X39 X70:X74 X52 X55:X60 X62:X68 X19:X32 X41:X46 X48:X50 U16:V17 U70:V73 U34:V39 U19:V32 U52:V52 U55:V60 U62:V68 U41:V46 U48:V50 Z16:Z17 Z34:Z39 Z70:Z74 Z52 Z55:Z60 Z62:Z68 Z19:Z32 Z41:Z46 AI71:AJ71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28"/>
  <sheetViews>
    <sheetView topLeftCell="C12" workbookViewId="0">
      <selection activeCell="L17" sqref="L17"/>
    </sheetView>
  </sheetViews>
  <sheetFormatPr baseColWidth="10" defaultRowHeight="15"/>
  <cols>
    <col min="1" max="1" width="2.140625" customWidth="1"/>
    <col min="2" max="3" width="11.7109375" bestFit="1" customWidth="1"/>
    <col min="4" max="7" width="12.7109375" customWidth="1"/>
    <col min="8" max="8" width="16.28515625" customWidth="1"/>
    <col min="9" max="9" width="10.5703125" customWidth="1"/>
    <col min="10" max="11" width="11.7109375" bestFit="1" customWidth="1"/>
    <col min="12" max="12" width="22.85546875" customWidth="1"/>
    <col min="13" max="13" width="23.85546875" customWidth="1"/>
    <col min="14" max="14" width="21.7109375" customWidth="1"/>
  </cols>
  <sheetData>
    <row r="1" spans="1:14" ht="42.75" customHeight="1">
      <c r="A1" s="419"/>
      <c r="B1" s="419"/>
      <c r="C1" s="419"/>
      <c r="D1" s="419"/>
      <c r="E1" s="468" t="s">
        <v>404</v>
      </c>
      <c r="F1" s="468"/>
      <c r="G1" s="468"/>
      <c r="H1" s="468"/>
      <c r="I1" s="468"/>
      <c r="J1" s="468"/>
      <c r="K1" s="468"/>
      <c r="L1" s="468"/>
      <c r="M1" s="468"/>
      <c r="N1" s="468"/>
    </row>
    <row r="3" spans="1:14">
      <c r="A3" s="469" t="s">
        <v>405</v>
      </c>
      <c r="B3" s="469"/>
      <c r="C3" s="469"/>
      <c r="D3" s="469"/>
      <c r="E3" s="469"/>
      <c r="F3" s="469"/>
      <c r="G3" s="469"/>
      <c r="H3" s="469"/>
    </row>
    <row r="4" spans="1:14">
      <c r="G4" s="470" t="s">
        <v>406</v>
      </c>
      <c r="H4" s="471"/>
    </row>
    <row r="5" spans="1:14" ht="15.75" customHeight="1">
      <c r="G5" s="159" t="s">
        <v>407</v>
      </c>
      <c r="H5" s="160"/>
    </row>
    <row r="6" spans="1:14" ht="15.75" customHeight="1">
      <c r="G6" s="159" t="s">
        <v>408</v>
      </c>
      <c r="H6" s="161"/>
    </row>
    <row r="7" spans="1:14">
      <c r="G7" s="159" t="s">
        <v>409</v>
      </c>
      <c r="H7" s="162"/>
    </row>
    <row r="8" spans="1:14">
      <c r="G8" s="159" t="s">
        <v>410</v>
      </c>
      <c r="H8" s="163"/>
    </row>
    <row r="10" spans="1:14" ht="15.75">
      <c r="B10" s="472" t="s">
        <v>411</v>
      </c>
      <c r="C10" s="472"/>
      <c r="D10" s="472"/>
      <c r="E10" s="472"/>
      <c r="F10" s="472"/>
      <c r="G10" s="472"/>
      <c r="H10" s="472"/>
      <c r="I10" s="472"/>
      <c r="J10" s="472"/>
      <c r="K10" s="472"/>
      <c r="L10" s="472"/>
      <c r="M10" s="472"/>
      <c r="N10" s="472"/>
    </row>
    <row r="11" spans="1:14" ht="9" customHeight="1" thickBot="1"/>
    <row r="12" spans="1:14" ht="16.5" customHeight="1" thickTop="1" thickBot="1">
      <c r="B12" s="473" t="s">
        <v>27</v>
      </c>
      <c r="C12" s="474"/>
      <c r="D12" s="475" t="s">
        <v>412</v>
      </c>
      <c r="E12" s="476"/>
      <c r="F12" s="476"/>
      <c r="G12" s="476"/>
      <c r="H12" s="477"/>
      <c r="J12" s="481" t="s">
        <v>27</v>
      </c>
      <c r="K12" s="482"/>
      <c r="L12" s="483" t="s">
        <v>458</v>
      </c>
      <c r="M12" s="484"/>
      <c r="N12" s="485"/>
    </row>
    <row r="13" spans="1:14" ht="15.75" thickBot="1">
      <c r="B13" s="164" t="s">
        <v>413</v>
      </c>
      <c r="C13" s="165" t="s">
        <v>414</v>
      </c>
      <c r="D13" s="478"/>
      <c r="E13" s="479"/>
      <c r="F13" s="479"/>
      <c r="G13" s="479"/>
      <c r="H13" s="480"/>
      <c r="J13" s="166" t="s">
        <v>413</v>
      </c>
      <c r="K13" s="167" t="s">
        <v>415</v>
      </c>
      <c r="L13" s="486"/>
      <c r="M13" s="487"/>
      <c r="N13" s="488"/>
    </row>
    <row r="14" spans="1:14" ht="50.1" customHeight="1" thickBot="1">
      <c r="B14" s="168" t="s">
        <v>416</v>
      </c>
      <c r="C14" s="169">
        <v>1</v>
      </c>
      <c r="D14" s="170"/>
      <c r="E14" s="171"/>
      <c r="F14" s="171"/>
      <c r="G14" s="171"/>
      <c r="H14" s="172"/>
      <c r="J14" s="168" t="s">
        <v>416</v>
      </c>
      <c r="K14" s="169">
        <v>1</v>
      </c>
      <c r="L14" s="170"/>
      <c r="M14" s="171"/>
      <c r="N14" s="172"/>
    </row>
    <row r="15" spans="1:14" ht="50.1" customHeight="1" thickBot="1">
      <c r="B15" s="168" t="s">
        <v>417</v>
      </c>
      <c r="C15" s="169">
        <v>0.8</v>
      </c>
      <c r="D15" s="173"/>
      <c r="E15" s="174"/>
      <c r="F15" s="175"/>
      <c r="G15" s="175"/>
      <c r="H15" s="176"/>
      <c r="J15" s="168" t="s">
        <v>417</v>
      </c>
      <c r="K15" s="169">
        <v>0.8</v>
      </c>
      <c r="L15" s="177"/>
      <c r="M15" s="175"/>
      <c r="N15" s="176"/>
    </row>
    <row r="16" spans="1:14" ht="50.1" customHeight="1" thickBot="1">
      <c r="B16" s="168" t="s">
        <v>418</v>
      </c>
      <c r="C16" s="169">
        <v>0.6</v>
      </c>
      <c r="D16" s="173"/>
      <c r="E16" s="174"/>
      <c r="F16" s="174"/>
      <c r="G16" s="175"/>
      <c r="H16" s="176"/>
      <c r="J16" s="168" t="s">
        <v>418</v>
      </c>
      <c r="K16" s="169">
        <v>0.6</v>
      </c>
      <c r="L16" s="173"/>
      <c r="M16" s="175"/>
      <c r="N16" s="176"/>
    </row>
    <row r="17" spans="2:14" ht="94.5" customHeight="1" thickBot="1">
      <c r="B17" s="168" t="s">
        <v>419</v>
      </c>
      <c r="C17" s="169">
        <v>0.4</v>
      </c>
      <c r="D17" s="178"/>
      <c r="E17" s="174"/>
      <c r="F17" s="174"/>
      <c r="G17" s="175"/>
      <c r="H17" s="176"/>
      <c r="J17" s="168" t="s">
        <v>419</v>
      </c>
      <c r="K17" s="169">
        <v>0.4</v>
      </c>
      <c r="L17" s="179" t="s">
        <v>460</v>
      </c>
      <c r="M17" s="180" t="s">
        <v>420</v>
      </c>
      <c r="N17" s="181" t="s">
        <v>421</v>
      </c>
    </row>
    <row r="18" spans="2:14" ht="95.25" customHeight="1" thickBot="1">
      <c r="B18" s="168" t="s">
        <v>422</v>
      </c>
      <c r="C18" s="169">
        <v>0.2</v>
      </c>
      <c r="D18" s="182"/>
      <c r="E18" s="183"/>
      <c r="F18" s="184"/>
      <c r="G18" s="185"/>
      <c r="H18" s="186"/>
      <c r="J18" s="168" t="s">
        <v>422</v>
      </c>
      <c r="K18" s="169">
        <v>0.2</v>
      </c>
      <c r="L18" s="187" t="s">
        <v>459</v>
      </c>
      <c r="M18" s="188" t="s">
        <v>423</v>
      </c>
      <c r="N18" s="189"/>
    </row>
    <row r="19" spans="2:14" ht="16.5" thickTop="1" thickBot="1">
      <c r="B19" s="464" t="s">
        <v>29</v>
      </c>
      <c r="C19" s="165" t="s">
        <v>413</v>
      </c>
      <c r="D19" s="165" t="s">
        <v>424</v>
      </c>
      <c r="E19" s="165" t="s">
        <v>425</v>
      </c>
      <c r="F19" s="165" t="s">
        <v>409</v>
      </c>
      <c r="G19" s="165" t="s">
        <v>426</v>
      </c>
      <c r="H19" s="165" t="s">
        <v>427</v>
      </c>
      <c r="J19" s="466" t="s">
        <v>29</v>
      </c>
      <c r="K19" s="167" t="s">
        <v>413</v>
      </c>
      <c r="L19" s="165" t="s">
        <v>409</v>
      </c>
      <c r="M19" s="165" t="s">
        <v>426</v>
      </c>
      <c r="N19" s="165" t="s">
        <v>427</v>
      </c>
    </row>
    <row r="20" spans="2:14" ht="15.75" thickBot="1">
      <c r="B20" s="465"/>
      <c r="C20" s="165" t="s">
        <v>414</v>
      </c>
      <c r="D20" s="190">
        <v>0.2</v>
      </c>
      <c r="E20" s="190">
        <v>0.4</v>
      </c>
      <c r="F20" s="190">
        <v>0.6</v>
      </c>
      <c r="G20" s="190">
        <v>0.8</v>
      </c>
      <c r="H20" s="190">
        <v>1</v>
      </c>
      <c r="J20" s="467"/>
      <c r="K20" s="167" t="s">
        <v>414</v>
      </c>
      <c r="L20" s="190">
        <v>0.6</v>
      </c>
      <c r="M20" s="190">
        <v>0.8</v>
      </c>
      <c r="N20" s="190">
        <v>1</v>
      </c>
    </row>
    <row r="22" spans="2:14" ht="83.25" customHeight="1"/>
    <row r="24" spans="2:14" ht="83.25" customHeight="1"/>
    <row r="26" spans="2:14" ht="83.25" customHeight="1"/>
    <row r="28" spans="2:14" ht="83.25" customHeight="1"/>
  </sheetData>
  <mergeCells count="11">
    <mergeCell ref="B19:B20"/>
    <mergeCell ref="J19:J20"/>
    <mergeCell ref="A1:D1"/>
    <mergeCell ref="E1:N1"/>
    <mergeCell ref="A3:H3"/>
    <mergeCell ref="G4:H4"/>
    <mergeCell ref="B10:N10"/>
    <mergeCell ref="B12:C12"/>
    <mergeCell ref="D12:H13"/>
    <mergeCell ref="J12:K12"/>
    <mergeCell ref="L12:N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Riesgos </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dcterms:created xsi:type="dcterms:W3CDTF">2022-05-03T16:14:20Z</dcterms:created>
  <dcterms:modified xsi:type="dcterms:W3CDTF">2022-09-07T19:53:52Z</dcterms:modified>
</cp:coreProperties>
</file>