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Personal\Desktop\Mincomercio\Matrices corrupción\"/>
    </mc:Choice>
  </mc:AlternateContent>
  <xr:revisionPtr revIDLastSave="0" documentId="13_ncr:1_{6C8F9966-2E00-4CAF-947F-C350E7BA5FEA}" xr6:coauthVersionLast="40" xr6:coauthVersionMax="40" xr10:uidLastSave="{00000000-0000-0000-0000-000000000000}"/>
  <bookViews>
    <workbookView xWindow="0" yWindow="0" windowWidth="28800" windowHeight="12225" xr2:uid="{042AEEEC-737D-4925-A79D-449552DEBF23}"/>
  </bookViews>
  <sheets>
    <sheet name="Matriz Riesgos " sheetId="1" r:id="rId1"/>
    <sheet name="Mapa Riesgos" sheetId="2" r:id="rId2"/>
  </sheets>
  <externalReferences>
    <externalReference r:id="rId3"/>
    <externalReference r:id="rId4"/>
    <externalReference r:id="rId5"/>
    <externalReference r:id="rId6"/>
  </externalReferences>
  <definedNames>
    <definedName name="_xlnm._FilterDatabase" localSheetId="0" hidden="1">'Matriz Riesgos '!$AK$13:$AL$73</definedName>
    <definedName name="Procesos">[1]Hoja1!$B$2:$B$17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3" i="1" l="1"/>
  <c r="W73" i="1"/>
  <c r="O73" i="1"/>
  <c r="AH73" i="1" s="1"/>
  <c r="AG73" i="1" s="1"/>
  <c r="M73" i="1"/>
  <c r="Y72" i="1"/>
  <c r="W72" i="1"/>
  <c r="Y71" i="1"/>
  <c r="W71" i="1"/>
  <c r="O71" i="1"/>
  <c r="AH71" i="1" s="1"/>
  <c r="AG71" i="1" s="1"/>
  <c r="M71" i="1"/>
  <c r="Y70" i="1"/>
  <c r="W70" i="1"/>
  <c r="Y68" i="1"/>
  <c r="W68" i="1"/>
  <c r="O68" i="1"/>
  <c r="AH68" i="1" s="1"/>
  <c r="AG68" i="1" s="1"/>
  <c r="M68" i="1"/>
  <c r="Y67" i="1"/>
  <c r="W67" i="1"/>
  <c r="O67" i="1"/>
  <c r="AH67" i="1" s="1"/>
  <c r="AG67" i="1" s="1"/>
  <c r="M67" i="1"/>
  <c r="Y66" i="1"/>
  <c r="W66" i="1"/>
  <c r="Y65" i="1"/>
  <c r="W65" i="1"/>
  <c r="O65" i="1"/>
  <c r="AH65" i="1" s="1"/>
  <c r="AG65" i="1" s="1"/>
  <c r="M65" i="1"/>
  <c r="Y64" i="1"/>
  <c r="W64" i="1"/>
  <c r="Y63" i="1"/>
  <c r="W63" i="1"/>
  <c r="Y62" i="1"/>
  <c r="W62" i="1"/>
  <c r="O62" i="1"/>
  <c r="AH62" i="1" s="1"/>
  <c r="AG62" i="1" s="1"/>
  <c r="M62" i="1"/>
  <c r="Y60" i="1"/>
  <c r="W60" i="1"/>
  <c r="O60" i="1"/>
  <c r="AH60" i="1" s="1"/>
  <c r="AG60" i="1" s="1"/>
  <c r="M60" i="1"/>
  <c r="Y58" i="1"/>
  <c r="W58" i="1"/>
  <c r="O58" i="1"/>
  <c r="AH58" i="1" s="1"/>
  <c r="AG58" i="1" s="1"/>
  <c r="M58" i="1"/>
  <c r="Y56" i="1"/>
  <c r="W56" i="1"/>
  <c r="O56" i="1"/>
  <c r="AH56" i="1" s="1"/>
  <c r="AG56" i="1" s="1"/>
  <c r="M56" i="1"/>
  <c r="Y55" i="1"/>
  <c r="W55" i="1"/>
  <c r="Y52" i="1"/>
  <c r="W52" i="1"/>
  <c r="Y50" i="1"/>
  <c r="W50" i="1"/>
  <c r="O50" i="1"/>
  <c r="AH50" i="1" s="1"/>
  <c r="AG50" i="1" s="1"/>
  <c r="M50" i="1"/>
  <c r="Y49" i="1"/>
  <c r="W49" i="1"/>
  <c r="Y48" i="1"/>
  <c r="W48" i="1"/>
  <c r="O48" i="1"/>
  <c r="AH48" i="1" s="1"/>
  <c r="AG48" i="1" s="1"/>
  <c r="M48" i="1"/>
  <c r="Y47" i="1"/>
  <c r="W47" i="1"/>
  <c r="Y46" i="1"/>
  <c r="W46" i="1"/>
  <c r="O46" i="1"/>
  <c r="AH46" i="1" s="1"/>
  <c r="AG46" i="1" s="1"/>
  <c r="M46" i="1"/>
  <c r="Y45" i="1"/>
  <c r="W45" i="1"/>
  <c r="Y44" i="1"/>
  <c r="W44" i="1"/>
  <c r="Y43" i="1"/>
  <c r="W43" i="1"/>
  <c r="Y42" i="1"/>
  <c r="W42" i="1"/>
  <c r="O42" i="1"/>
  <c r="AH42" i="1" s="1"/>
  <c r="AG42" i="1" s="1"/>
  <c r="M42" i="1"/>
  <c r="Y41" i="1"/>
  <c r="W41" i="1"/>
  <c r="Y39" i="1"/>
  <c r="W39" i="1"/>
  <c r="O39" i="1"/>
  <c r="AH39" i="1" s="1"/>
  <c r="AG39" i="1" s="1"/>
  <c r="M39" i="1"/>
  <c r="Y38" i="1"/>
  <c r="W38" i="1"/>
  <c r="Y37" i="1"/>
  <c r="W37" i="1"/>
  <c r="Y36" i="1"/>
  <c r="W36" i="1"/>
  <c r="Y35" i="1"/>
  <c r="W35" i="1"/>
  <c r="Y34" i="1"/>
  <c r="W34" i="1"/>
  <c r="O34" i="1"/>
  <c r="AH34" i="1" s="1"/>
  <c r="AG34" i="1" s="1"/>
  <c r="M34" i="1"/>
  <c r="AE33" i="1"/>
  <c r="AD33" i="1"/>
  <c r="Y32" i="1"/>
  <c r="W32" i="1"/>
  <c r="Y31" i="1"/>
  <c r="W31" i="1"/>
  <c r="O31" i="1"/>
  <c r="AH31" i="1" s="1"/>
  <c r="AG31" i="1" s="1"/>
  <c r="M31" i="1"/>
  <c r="Y30" i="1"/>
  <c r="W30" i="1"/>
  <c r="Y29" i="1"/>
  <c r="W29" i="1"/>
  <c r="Y28" i="1"/>
  <c r="W28" i="1"/>
  <c r="Y27" i="1"/>
  <c r="W27" i="1"/>
  <c r="Y26" i="1"/>
  <c r="W26" i="1"/>
  <c r="Y25" i="1"/>
  <c r="W25" i="1"/>
  <c r="O25" i="1"/>
  <c r="AH25" i="1" s="1"/>
  <c r="AG25" i="1" s="1"/>
  <c r="M25" i="1"/>
  <c r="Y24" i="1"/>
  <c r="W24" i="1"/>
  <c r="Y23" i="1"/>
  <c r="W23" i="1"/>
  <c r="Y22" i="1"/>
  <c r="AD22" i="1" s="1"/>
  <c r="W22" i="1"/>
  <c r="O22" i="1"/>
  <c r="AH22" i="1" s="1"/>
  <c r="AG22" i="1" s="1"/>
  <c r="M22" i="1"/>
  <c r="Y21" i="1"/>
  <c r="AD21" i="1" s="1"/>
  <c r="W21" i="1"/>
  <c r="Y20" i="1"/>
  <c r="W20" i="1"/>
  <c r="Y19" i="1"/>
  <c r="W19" i="1"/>
  <c r="O19" i="1"/>
  <c r="AH19" i="1" s="1"/>
  <c r="AG19" i="1" s="1"/>
  <c r="M19" i="1"/>
  <c r="Y17" i="1"/>
  <c r="W17" i="1"/>
  <c r="Y16" i="1"/>
  <c r="W16" i="1"/>
  <c r="O16" i="1"/>
  <c r="AH16" i="1" s="1"/>
  <c r="AG16" i="1" s="1"/>
  <c r="M16" i="1"/>
  <c r="AD47" i="1" l="1"/>
  <c r="AD73" i="1"/>
  <c r="AD72" i="1"/>
  <c r="AD31" i="1"/>
  <c r="AF31" i="1" s="1"/>
  <c r="AE31" i="1" s="1"/>
  <c r="AD34" i="1"/>
  <c r="AF34" i="1" s="1"/>
  <c r="AD45" i="1"/>
  <c r="AD35" i="1"/>
  <c r="AD42" i="1"/>
  <c r="AF42" i="1" s="1"/>
  <c r="AE42" i="1" s="1"/>
  <c r="AD52" i="1"/>
  <c r="AD16" i="1"/>
  <c r="AF16" i="1" s="1"/>
  <c r="AE16" i="1" s="1"/>
  <c r="AD20" i="1"/>
  <c r="AD28" i="1"/>
  <c r="AD55" i="1"/>
  <c r="AD29" i="1"/>
  <c r="AD60" i="1"/>
  <c r="AF60" i="1" s="1"/>
  <c r="AE60" i="1" s="1"/>
  <c r="AD65" i="1"/>
  <c r="AF65" i="1" s="1"/>
  <c r="AD24" i="1"/>
  <c r="AD25" i="1"/>
  <c r="AF25" i="1" s="1"/>
  <c r="AE25" i="1" s="1"/>
  <c r="AD27" i="1"/>
  <c r="AD46" i="1"/>
  <c r="AF46" i="1" s="1"/>
  <c r="AF47" i="1" s="1"/>
  <c r="AE47" i="1" s="1"/>
  <c r="AD50" i="1"/>
  <c r="AF50" i="1" s="1"/>
  <c r="AE50" i="1" s="1"/>
  <c r="AF22" i="1"/>
  <c r="AE22" i="1" s="1"/>
  <c r="AD32" i="1"/>
  <c r="AD36" i="1"/>
  <c r="AD66" i="1"/>
  <c r="AD67" i="1"/>
  <c r="AF67" i="1" s="1"/>
  <c r="AE67" i="1" s="1"/>
  <c r="AD68" i="1"/>
  <c r="AF68" i="1" s="1"/>
  <c r="AD19" i="1"/>
  <c r="AF19" i="1" s="1"/>
  <c r="AD41" i="1"/>
  <c r="AD44" i="1"/>
  <c r="AD58" i="1"/>
  <c r="AF58" i="1" s="1"/>
  <c r="AE58" i="1" s="1"/>
  <c r="AF73" i="1"/>
  <c r="AE73" i="1" s="1"/>
  <c r="AD23" i="1"/>
  <c r="AD38" i="1"/>
  <c r="AD39" i="1"/>
  <c r="AF39" i="1" s="1"/>
  <c r="AE39" i="1" s="1"/>
  <c r="AD43" i="1"/>
  <c r="AD49" i="1"/>
  <c r="AD17" i="1"/>
  <c r="AD26" i="1"/>
  <c r="AD48" i="1"/>
  <c r="AF48" i="1" s="1"/>
  <c r="AF49" i="1" s="1"/>
  <c r="AE49" i="1" s="1"/>
  <c r="AD63" i="1"/>
  <c r="AD70" i="1"/>
  <c r="AD71" i="1"/>
  <c r="AF71" i="1" s="1"/>
  <c r="AE71" i="1" s="1"/>
  <c r="AD30" i="1"/>
  <c r="AD37" i="1"/>
  <c r="AD56" i="1"/>
  <c r="AF56" i="1" s="1"/>
  <c r="AE56" i="1" s="1"/>
  <c r="AD62" i="1"/>
  <c r="AF62" i="1" s="1"/>
  <c r="AD64" i="1"/>
  <c r="AF63" i="1" l="1"/>
  <c r="AF41" i="1"/>
  <c r="AE41" i="1" s="1"/>
  <c r="AF26" i="1"/>
  <c r="AF23" i="1"/>
  <c r="AE23" i="1" s="1"/>
  <c r="AF17" i="1"/>
  <c r="AE17" i="1" s="1"/>
  <c r="AF43" i="1"/>
  <c r="AF44" i="1" s="1"/>
  <c r="AE48" i="1"/>
  <c r="AE46" i="1"/>
  <c r="AF32" i="1"/>
  <c r="AE32" i="1" s="1"/>
  <c r="AF52" i="1"/>
  <c r="AF55" i="1" s="1"/>
  <c r="AE55" i="1" s="1"/>
  <c r="AE62" i="1"/>
  <c r="AF20" i="1"/>
  <c r="AE19" i="1"/>
  <c r="AF70" i="1"/>
  <c r="AE68" i="1"/>
  <c r="AF35" i="1"/>
  <c r="AE34" i="1"/>
  <c r="AF66" i="1"/>
  <c r="AE66" i="1" s="1"/>
  <c r="AE65" i="1"/>
  <c r="AF24" i="1"/>
  <c r="AE24" i="1" s="1"/>
  <c r="AE26" i="1"/>
  <c r="AF27" i="1"/>
  <c r="AE63" i="1"/>
  <c r="AF64" i="1"/>
  <c r="AE64" i="1" s="1"/>
  <c r="AE43" i="1" l="1"/>
  <c r="AE52" i="1"/>
  <c r="AE27" i="1"/>
  <c r="AF28" i="1"/>
  <c r="AE70" i="1"/>
  <c r="AF72" i="1"/>
  <c r="AE72" i="1" s="1"/>
  <c r="AF45" i="1"/>
  <c r="AE45" i="1" s="1"/>
  <c r="AE44" i="1"/>
  <c r="AF36" i="1"/>
  <c r="AE35" i="1"/>
  <c r="AF21" i="1"/>
  <c r="AE21" i="1" s="1"/>
  <c r="AE20" i="1"/>
  <c r="AF37" i="1" l="1"/>
  <c r="AE36" i="1"/>
  <c r="AF29" i="1"/>
  <c r="AE28" i="1"/>
  <c r="AF30" i="1" l="1"/>
  <c r="AE30" i="1" s="1"/>
  <c r="AE29" i="1"/>
  <c r="AE37" i="1"/>
  <c r="AF38" i="1"/>
  <c r="AE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montes</author>
  </authors>
  <commentList>
    <comment ref="AK13" authorId="0" shapeId="0" xr:uid="{766C4FAA-18B3-492E-B810-EE52D593CD98}">
      <text>
        <r>
          <rPr>
            <b/>
            <sz val="9"/>
            <color indexed="81"/>
            <rFont val="Tahoma"/>
            <family val="2"/>
          </rPr>
          <t xml:space="preserve">Describir el indicador, y se documentan de ISOlución. </t>
        </r>
      </text>
    </comment>
    <comment ref="F14" authorId="1" shapeId="0" xr:uid="{ED6767AE-03CA-4971-AF74-DB6F54D82CE9}">
      <text>
        <r>
          <rPr>
            <sz val="9"/>
            <color indexed="81"/>
            <rFont val="Tahoma"/>
            <family val="2"/>
          </rPr>
          <t>La fuente que origina la causa es interna (del Ministerio) o externa (fuera del Ministerio)</t>
        </r>
      </text>
    </comment>
    <comment ref="G14" authorId="2" shapeId="0" xr:uid="{3AB891F0-71FF-47B1-A6A6-3EDDA344136B}">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1B7B90D4-DC13-4FA1-83C4-EADD39ECCF49}">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745E8F97-FF72-4B10-8C47-C9404B93721F}">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99D0EA4A-D3BF-41C3-8C1E-DA609BF33D95}">
      <text>
        <r>
          <rPr>
            <sz val="9"/>
            <color indexed="81"/>
            <rFont val="Tahoma"/>
            <family val="2"/>
          </rPr>
          <t xml:space="preserve">Ver hoja Tipos de Riesgos.
</t>
        </r>
      </text>
    </comment>
    <comment ref="K14" authorId="1" shapeId="0" xr:uid="{8C024D27-68C5-444C-AEBE-DE06D1B9B449}">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621FF767-F6A2-486F-BA90-E6A4A77F5227}">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DB8A44E8-BD6B-4270-9B55-F2076B1A42E2}">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7585C19-AC8C-4978-8058-84091334AF7F}">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74A43F53-57C2-445E-9DF9-3A7E46600971}">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1738AF15-B0C9-43BE-A5EE-5F7585986EC5}">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F781FF3F-2C19-4DDC-A3F5-502F234A8FC8}">
      <text>
        <r>
          <rPr>
            <sz val="9"/>
            <color indexed="81"/>
            <rFont val="Tahoma"/>
            <family val="2"/>
          </rPr>
          <t xml:space="preserve">Escribir la evidencia y/o registro que se genera con la ejecución del CONTROL. </t>
        </r>
      </text>
    </comment>
    <comment ref="AE14" authorId="1" shapeId="0" xr:uid="{16686F34-BBAA-478F-9D30-9006D7AA01BC}">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C1A3356F-BB78-42BE-B71C-E2D99AAC34C8}">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10CA4C3B-29B6-47FE-B6AF-E0676EE2675A}">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86058822-EE2A-4B80-B1F4-A778CDAED7CA}">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AK34" authorId="4" shapeId="0" xr:uid="{853A4FA9-4DD9-4410-9D23-EEC62EC98B33}">
      <text>
        <r>
          <rPr>
            <b/>
            <sz val="9"/>
            <color indexed="81"/>
            <rFont val="Tahoma"/>
            <family val="2"/>
          </rPr>
          <t>SE ENVIO CORREO DE SOLICITUD A OSCAR 6 DE JULIO</t>
        </r>
      </text>
    </comment>
  </commentList>
</comments>
</file>

<file path=xl/sharedStrings.xml><?xml version="1.0" encoding="utf-8"?>
<sst xmlns="http://schemas.openxmlformats.org/spreadsheetml/2006/main" count="1179" uniqueCount="553">
  <si>
    <t>MATRIZ DE RIESGOS</t>
  </si>
  <si>
    <t>Código: DE-FM-022
Versión: 00
Fecha de Vigencia: 27/05/2021</t>
  </si>
  <si>
    <t>CORRESPONDE A: (Seleccione con X)</t>
  </si>
  <si>
    <t>PROCESO:</t>
  </si>
  <si>
    <t>X</t>
  </si>
  <si>
    <t>NOMBRE DEL PROCESO:</t>
  </si>
  <si>
    <t>OBJETIVO DEL PROCESO:</t>
  </si>
  <si>
    <t>PROYECTOS DE INVERSIÓN:</t>
  </si>
  <si>
    <t>INSTITUCIONAL:</t>
  </si>
  <si>
    <t>RIESGOS DE CORRUPCIÓN Y FRAUDE</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</si>
  <si>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</si>
  <si>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</si>
  <si>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</si>
  <si>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</si>
  <si>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</si>
  <si>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</si>
  <si>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rPr>
        <b/>
        <sz val="10"/>
        <rFont val="Arial"/>
        <family val="2"/>
      </rPr>
      <t xml:space="preserve">INDICADOR DEL RIESGO </t>
    </r>
    <r>
      <rPr>
        <sz val="10"/>
        <rFont val="Arial"/>
        <family val="2"/>
      </rPr>
      <t xml:space="preserve">
(Se documenta en ISOlución)
</t>
    </r>
  </si>
  <si>
    <r>
      <t xml:space="preserve">ACCIONES PARA ABORDAR EL RIESGO RESIDUAL
</t>
    </r>
    <r>
      <rPr>
        <sz val="10"/>
        <rFont val="Arial"/>
        <family val="2"/>
      </rPr>
      <t>(número de la acción de Isolución)</t>
    </r>
  </si>
  <si>
    <t>1ER. SEGUIMIENTO</t>
  </si>
  <si>
    <t>2DO. SEGUIMIENTO</t>
  </si>
  <si>
    <t>3ER. SEGUIMIENTO</t>
  </si>
  <si>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</si>
  <si>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</si>
  <si>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</si>
  <si>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</si>
  <si>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</si>
  <si>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</si>
  <si>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</si>
  <si>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</si>
  <si>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</si>
  <si>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</si>
  <si>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</si>
  <si>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</si>
  <si>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</si>
  <si>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</si>
  <si>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</si>
  <si>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</si>
  <si>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</si>
  <si>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</si>
  <si>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</si>
  <si>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</si>
  <si>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</si>
  <si>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</si>
  <si>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</si>
  <si>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</si>
  <si>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</si>
  <si>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</si>
  <si>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Fecha del Reporte</t>
  </si>
  <si>
    <t>Acciones Adelantadas</t>
  </si>
  <si>
    <t>Responsable</t>
  </si>
  <si>
    <t>Evidencia de las acciones adelantadas</t>
  </si>
  <si>
    <t>¿El riesgo se materializó?</t>
  </si>
  <si>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</si>
  <si>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</si>
  <si>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</si>
  <si>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</si>
  <si>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</si>
  <si>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</si>
  <si>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</si>
  <si>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</si>
  <si>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</si>
  <si>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</si>
  <si>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SI</t>
  </si>
  <si>
    <t>NO</t>
  </si>
  <si>
    <t>¿Por qué?</t>
  </si>
  <si>
    <t>Administración, profundización y aprovechamiento de acuerdos y relaciones comerciales.</t>
  </si>
  <si>
    <t>Equipo Negociador - DIES</t>
  </si>
  <si>
    <t>Negociador Internacional - Director de Inversión Extranjera y Servicios</t>
  </si>
  <si>
    <t>Interno</t>
  </si>
  <si>
    <t>No se utilicen los procedimientos establecidos para la realización de las negociaciones</t>
  </si>
  <si>
    <t>RC-1</t>
  </si>
  <si>
    <t>Posibilidad de uso indebido de información confidencial, por parte del equipo negociador o por parte de los gremios, sociedad civil, academia y otros agentes involucrados; para beneficio propio o de un tercero.</t>
  </si>
  <si>
    <t>Riesgo de corrupción</t>
  </si>
  <si>
    <t>Pérdida de credibibilidad y confianza 
Pérdida del objetivo de la negociación 
Desmejora de la posición negociadora
Acciones disciplinarias - investigaciones</t>
  </si>
  <si>
    <t>BAJA</t>
  </si>
  <si>
    <t>MAYOR (RC-F)</t>
  </si>
  <si>
    <t>Genera altas consecuencias sobre la entidad.</t>
  </si>
  <si>
    <t>ALTO</t>
  </si>
  <si>
    <t>Dar aplicación a los protocolos establecidos en la Guía "Negociaciones de acuerdos comerciales e internacionales de inversión"</t>
  </si>
  <si>
    <t>Adecuado</t>
  </si>
  <si>
    <t>Continua</t>
  </si>
  <si>
    <t>Prevenir</t>
  </si>
  <si>
    <t>Manual</t>
  </si>
  <si>
    <t>Documentado</t>
  </si>
  <si>
    <t>AP-PR-001 Negociaciones Comerciales  (Act. 7)</t>
  </si>
  <si>
    <t>Con Registro</t>
  </si>
  <si>
    <t>Listas de Asistencia - Ayudas de memoria</t>
  </si>
  <si>
    <t>ALTO (RC/F)</t>
  </si>
  <si>
    <t>REDUCIR EL RIESGO</t>
  </si>
  <si>
    <t>Manejo de información confidencial en el desarrollo de las negociaciones</t>
  </si>
  <si>
    <t>Interna y Externa</t>
  </si>
  <si>
    <t>Posible fuga de información confidencial por parte de alguno de los miembros del equipo negociador</t>
  </si>
  <si>
    <t>Los textos de cada negociación son confidenciales y cada coordinador de Mesa y/o negociador deberá insistir ante el equipo negociador ampliado en la importancia de velar por el debido manejo de los mismos.</t>
  </si>
  <si>
    <t>NA-GU-002 Negociaciones de Acuerdos Comerciales e Internacionales de Inversión (5.7)</t>
  </si>
  <si>
    <t>Acuerdos de confidencialidad firmados - Listas de Asistencia - Ayudas de memoria</t>
  </si>
  <si>
    <t>Acceso a información confidencial por parte de terceros</t>
  </si>
  <si>
    <t>Adquisición de Bienes y Servicios</t>
  </si>
  <si>
    <t>Grupo de Contratos</t>
  </si>
  <si>
    <t>Coordinador
Grupo de Contratos</t>
  </si>
  <si>
    <t>Estudios Previos y/o Pliegos de condiciones direccionados a favorecer un proponente específico.</t>
  </si>
  <si>
    <t>RC-2</t>
  </si>
  <si>
    <t xml:space="preserve"> Posibilidad de afectación reputacional y económica, por investigaciones de entes de control, debido a la generación de documentos en la etapa precontractual que favorezcan o direccionen la escogencia de un tercero</t>
  </si>
  <si>
    <t>Sanciones disciplinarias 
No cumplir con la normatividad
No cumplimiento de disposiciones internas</t>
  </si>
  <si>
    <t>MEDIA</t>
  </si>
  <si>
    <t xml:space="preserve">Someter a consideración de la Junta de Adquisiciones y Licitaciones la apertura del proceso. </t>
  </si>
  <si>
    <t>Coordinador Grupo Contratos 
Junta de Adquisiciones y Licitaciones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</si>
  <si>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</si>
  <si>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Acta de Junta de Adquisiciones y Licitaciones</t>
  </si>
  <si>
    <t xml:space="preserve"> Incumplimiento de la normatividad en materia de contratación</t>
  </si>
  <si>
    <t>Exigencia de requisitos e insumos técnicos adicionales que restrinjan la pluralidad de oferentes.</t>
  </si>
  <si>
    <t>Analizar los estudios previos y estudios soporte</t>
  </si>
  <si>
    <t>Coordinador Grupo Contratos - Abogado</t>
  </si>
  <si>
    <t>Desconocimiento u omisión de la normatividad, para beneficiar a un oferente.</t>
  </si>
  <si>
    <t>Repuesta a las observaciones presentadas al proyecto de pliego de condiciones.</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</si>
  <si>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</si>
  <si>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Comunicación*, Cuadernillo de preguntas y respuestas, Plataforma SECOP II*</t>
  </si>
  <si>
    <t>Grupo Administrativa</t>
  </si>
  <si>
    <t>Coordinador
Grupo Administrativa</t>
  </si>
  <si>
    <t>Efectuar compras y/o gastos con cargo a recursos de caja menor que no estén autorizados en la normatividad</t>
  </si>
  <si>
    <t>RC-3</t>
  </si>
  <si>
    <t>Posibilidad de afectación económica, en beneficio propio o de un tercero, debido a la administración y manejo de las cajas menores por parte de los responsables.</t>
  </si>
  <si>
    <t>Riesgo de fraude</t>
  </si>
  <si>
    <t>Descapitalizar la caja menor  afectando el desarrollo de las operaciones para la cual  fue destinada, originando detrimento patrimonial
Investigaciones disciplinarias</t>
  </si>
  <si>
    <t>ALTA</t>
  </si>
  <si>
    <t>MODERADO (RC-F)</t>
  </si>
  <si>
    <t>Genera medianas consecuencias sobre la entidad</t>
  </si>
  <si>
    <t>Revisar de acuerdo con la normatividad vigente si es viable el gasto, si el gasto no se puede realizar con recursos de la caja menor se le notifica al solicitante</t>
  </si>
  <si>
    <t>Responsable asignado</t>
  </si>
  <si>
    <t>BS-PR-001 Manejo y control de cajas menores</t>
  </si>
  <si>
    <t xml:space="preserve">Aplicativo cajas menores </t>
  </si>
  <si>
    <t>MODERADO (RC/F)</t>
  </si>
  <si>
    <t>ACEPTAR EL RIESGO</t>
  </si>
  <si>
    <t>No efectuar la legalización del gasto dentro de los tiempos establecidos, con la respectiva documentación soporte</t>
  </si>
  <si>
    <t>Enviar correo electrónico a funcionario que recibió el dinero con copia al jefe inmediato</t>
  </si>
  <si>
    <t>Detectar</t>
  </si>
  <si>
    <t>Correo electrónico</t>
  </si>
  <si>
    <t>Externo</t>
  </si>
  <si>
    <t>Valores de las facturas alterados o que no correspondan a valores reales en el mercado</t>
  </si>
  <si>
    <t>Obtener mínimo dos cotizaciones cuando existan dudas sobre precios</t>
  </si>
  <si>
    <t>Cotizaciones</t>
  </si>
  <si>
    <t>Desarrollo Empresarial</t>
  </si>
  <si>
    <t>Dirección de Productividad y Competitividad</t>
  </si>
  <si>
    <t>Director
Dirección de Productividad y Competitividad</t>
  </si>
  <si>
    <t xml:space="preserve">Deficiencia en la verificación de las condiciones y/o requisitos a presentar por parte del inversionista. </t>
  </si>
  <si>
    <t>RC-4</t>
  </si>
  <si>
    <t>Posibilidad de afectación reputacional, debido a decisiones ajustadas a intereses propios o de terceros en la declaración o modificación de un área como zona franca.</t>
  </si>
  <si>
    <t>Impacto negativo a la Entidad
Genera altas consecuencias para la Entidad</t>
  </si>
  <si>
    <t>Verificar la solicitud de declaratoria de existencia de una Zona Franca permanente, permanente especial o transitoria.</t>
  </si>
  <si>
    <t>Profesional Universitario,Profesional Especializado,Contratista(s)</t>
  </si>
  <si>
    <t>DM-PR-011  Declaratoria de zonas francas permanentes y permanentes especiales</t>
  </si>
  <si>
    <t xml:space="preserve"> Lista de chequeo
</t>
  </si>
  <si>
    <t xml:space="preserve"> Declaratoria o modificación de un área como zona franca</t>
  </si>
  <si>
    <t>Verificar la solicitud de modificación a la declaratoria de existencia de una Zona Franca, tales como ampliación extensión o reducción de área.</t>
  </si>
  <si>
    <t xml:space="preserve">
Director(a) de Productividad y Competitividad</t>
  </si>
  <si>
    <t>Lista de chequeo</t>
  </si>
  <si>
    <t>Verificar la solicitud de declaratoría de existencia de una Zona Franca transitoria (cuenta con viabilidad Jurídica y técnica)</t>
  </si>
  <si>
    <t>Profesional Universitario, Profesional Especializado, Contratista(s)</t>
  </si>
  <si>
    <t>DM-PR-012 Declaratoria de zonas francas transitorias</t>
  </si>
  <si>
    <t xml:space="preserve">Oficio / Lista de chequeo </t>
  </si>
  <si>
    <t>No aplicación adecuada de los conceptos de la DIAN, el DNP y el Ministerio del Ramo.</t>
  </si>
  <si>
    <t>Solicitar concepto a otras entidades, al recibir respuesta se incorpora al informe técnico y se lleva a evaluación por el CIZF.</t>
  </si>
  <si>
    <t>Director(a) de Productividad y Competitividad</t>
  </si>
  <si>
    <t>Oficio</t>
  </si>
  <si>
    <t>Realizar visita Técnica al área a declarar como Zona Franca.</t>
  </si>
  <si>
    <t>Acta visita técnica</t>
  </si>
  <si>
    <t>Realizar visita Técnica al terreno donde se pretende la ampliación, extensión o reducción del área.</t>
  </si>
  <si>
    <t>1. Interés ilegitimo que pueda influir las instancias de evaluación y decisión.</t>
  </si>
  <si>
    <t>RC-5</t>
  </si>
  <si>
    <t>Posibilidad de afectación reputacional debido al favorecimiento indebido de intereses de terceros en la modificación de Contratos de Estabilidad Jurídica (CEJ).</t>
  </si>
  <si>
    <t>Modificación de contratos de estabilidad juridica que afecten los intereses del estado</t>
  </si>
  <si>
    <t>MUY BAJA</t>
  </si>
  <si>
    <t>Realizar adecuada motivación y argumentación jurídica, financiera y económica en los Informes técnicos de evaluación de las solicitudes de Contratos de Estabilidad Jurídica  o de las solicitudes cuya decisión corresponda al Comité de Estabilidad Jurídica.</t>
  </si>
  <si>
    <t>Profesional(es)</t>
  </si>
  <si>
    <t xml:space="preserve">DM-PR-009 Secretaría Técnica comité de Estabilidad Jurídica y supervisión de los contratos de Estabilidad Jurídica. Actividad 6. </t>
  </si>
  <si>
    <t>Informe Técnico de Evaluación.</t>
  </si>
  <si>
    <t>Solictudes estudiadas por parte del Comité de estabilidad Juridica</t>
  </si>
  <si>
    <t>Consolidar los informes técnicos en coordinación con  los profesionales designados por los miembros que participaran en el Comité.</t>
  </si>
  <si>
    <t>DM-PR-009 Secretaría Técnica comité de Estabilidad Jurídica y supervisión de los contratos de Estabilidad Jurídica. Actividad 5.</t>
  </si>
  <si>
    <t>Dirección de Regulación</t>
  </si>
  <si>
    <t>Director
Dirección de Regulación</t>
  </si>
  <si>
    <t>Omitir la verificación del Análisis de impacto</t>
  </si>
  <si>
    <t>RC-7</t>
  </si>
  <si>
    <t>Posibilidad de afectación económica por sanciones de entes de control, debido a decisiones favorables a intereses propios o de terceros en la reglamentación técnica aplicable a fabricantes nacionales importadores y comercializadores de bienes, creando obstáculos innecesarios al comercio con otros países.</t>
  </si>
  <si>
    <t>1. Pago de sanciones económicas o indemnizaciones a terceros que puedan afectar el presupuesto total de la entidad &gt;= 20 %. 
2. Sanción por parte ente de control u otro ente regulador 
3. Sanciones internacionales en el seno de la OMC.</t>
  </si>
  <si>
    <t>Genera altas consecuencias sobre la entidad</t>
  </si>
  <si>
    <t>Verificar el contexto y probabilidad de ocurrencia de los riesgos frente al desarrollo de un reglamento técnico. (Cuenta con viabilidad jurídica y técnica)</t>
  </si>
  <si>
    <t>Coordinador de Reglamentos Técnicos</t>
  </si>
  <si>
    <t>DM-PR-006 Producción normativa en reglamentación técnica-PPNRT: Actividad No 3</t>
  </si>
  <si>
    <t>Análisis de Impacto Normativo o documento del Triage</t>
  </si>
  <si>
    <t xml:space="preserve">Número de reglamentos técnicos emitidos que no cumplan con los requisitos establecidos.
</t>
  </si>
  <si>
    <t>No desarrollar los mecanismos de participación con las partes interesadas.</t>
  </si>
  <si>
    <t xml:space="preserve">Aplicar el resultado determinado en el AIN, considerar las observaciones que contribuyan a minimizar el riesgo </t>
  </si>
  <si>
    <t>Director(a) de Regulación, Profesional Especializado
Tercero contratado</t>
  </si>
  <si>
    <t xml:space="preserve">DM-PR-006 Producción normativa en reglamentación técnica-PPNRT: Actividad No 6 </t>
  </si>
  <si>
    <t xml:space="preserve">Comentarios allegados por los interesados.
Respuesta de la Dirección de Regulación a los interesados con la aceptación o negación de los comentarios allegado </t>
  </si>
  <si>
    <t>Obviar los conceptos sobre creación de obstáculos técnicos innecesarios al comercio y/o de la abogacía de la competencia.</t>
  </si>
  <si>
    <t>Obtener concepto previo del MINCIT sobre los proyectos de reglamentos técnicos y de evaluación de la conformidad (cuenta con viabilidad jurídica y técnica)</t>
  </si>
  <si>
    <t>DM-PR-006 Producción normativa en reglamentación técnica-PPNRT: Actividad No 7</t>
  </si>
  <si>
    <t xml:space="preserve">Solicitud al Ministerio de Comercio, Industria y Turismo de concepto previo sobre no creación de obstáculos técnicos innecesarios al comercio. 
Concepto emitido por el Ministerio de Comercio, Industria y Turismo </t>
  </si>
  <si>
    <t>Obtener concepto de la SIC sobre abogacía de la Competencia (cuenta con viabilidad Jurídica y técnica</t>
  </si>
  <si>
    <t>Director(a) de Regulación, Profesional Especializado</t>
  </si>
  <si>
    <t>DM-PR-006 Producción normativa en reglamentación técnica-PPNRT: Actividad No 9</t>
  </si>
  <si>
    <t>Solicitud a la Superintendencia de Industria y Comercio de concepto de abogacía de la competencia</t>
  </si>
  <si>
    <t>Realizar la viabilidad jurídica del acto administrativo, Vo. Bo. del Viceministro de Desarrollo Empresarial y S.G (cuenta con viabilidad jurídica y técnica)</t>
  </si>
  <si>
    <t>Profesional Especializado</t>
  </si>
  <si>
    <t>DM-PR-006 Producción normativa en reglamentación técnica-PPNRT: Actividad No 10</t>
  </si>
  <si>
    <t>Correo electrónico oficina asesora Jurídica y Viceministro de Desarrollo Empresarial</t>
  </si>
  <si>
    <t>Dirección de Mipymes</t>
  </si>
  <si>
    <t>Director
Dirección de Mipymes</t>
  </si>
  <si>
    <t xml:space="preserve">Interés ilegitimo que pueda influir las instancias de evaluación y decisión.                                                                                                                                                                                         </t>
  </si>
  <si>
    <t>RC-8</t>
  </si>
  <si>
    <t>Posibilidad de afectación reputacional por quejas de las partes interesadas, debido al favorecimiento de intereses de terceros en la formulación y adopción de instrumentos e incentivos de fomento y promoción enfocados a las Mipymes</t>
  </si>
  <si>
    <t>Incumplimiento del objetivo de crecimiento y desarrollo de la Micro, Pequeña y Mediana Empresa
Quejas de las partes interesados
Procesos disciplinarios</t>
  </si>
  <si>
    <t xml:space="preserve">Asignar roles y responsabilidad para el diseño.                                                                                                                                                                                                                                                                   </t>
  </si>
  <si>
    <t>Director(a) de Mipymes, Viceministro (a) de Desarrollo Empresarial</t>
  </si>
  <si>
    <t>DM-PR-015 Diseño, Formulación y adopción de instrumentos e incentivos de fomento y promoción enfocados a las Mipymes: Actividad 2.</t>
  </si>
  <si>
    <t>Acta, ayuda de memoria, memorando electrónico*, correo electrónico*</t>
  </si>
  <si>
    <t xml:space="preserve">Concentración de autoridad en  pocas personas.                                                                                                          </t>
  </si>
  <si>
    <t>Falta de divulgación y publicación de los instrumentos e incentivos</t>
  </si>
  <si>
    <t>Divulgar y Publicar el instrumento o incentivo</t>
  </si>
  <si>
    <t>Asesor, Profesional(es), Director(a) de Mipymes</t>
  </si>
  <si>
    <t xml:space="preserve">DM-PR-015 Diseño, Formulación y adopción de instrumentos e incentivos de fomento y promoción enfocados a las Mipymes: Actividad 8. </t>
  </si>
  <si>
    <t>Acta, Registro de asistencia, ayuda de memoria, correo electrónico*, Publicación en página web*.</t>
  </si>
  <si>
    <t>Facilitación del Comercio y Defensa Comercial</t>
  </si>
  <si>
    <t>Comité de Importaciones / Grupo VUCE</t>
  </si>
  <si>
    <t>Coordinador Grupo VUCE
Asesor 
Comité de Importaciones</t>
  </si>
  <si>
    <t>Recibir y aprobar sin la revisión del cumplimiento total de los requisitos</t>
  </si>
  <si>
    <t>RC-9</t>
  </si>
  <si>
    <t>Posibilidad de afectación reputacional, por hallazgos de entes de control, por solicitar o recibir cualquier dadiva o beneficio para aprobar la solicitud de registro o licencia de importación sin el cumplimiento de los requisitos establecidos</t>
  </si>
  <si>
    <t>Perdida de imagen y credibilidad
Sanciones</t>
  </si>
  <si>
    <t>MUY ALTA</t>
  </si>
  <si>
    <t>Revisar si las solicitudes de licencia o registro de importación y sus modificaciones, tienen completos los anexos y los vistos buenos de entidades vinculadas a la VUCE, que se requieran.</t>
  </si>
  <si>
    <t>FC-PR-014 Aprobación de licencias de importación, modificaciones y cancelaciones: Actividad: 2 
FC-PR-011 Seguimiento a las Solicitudes Radicadas en el Sistema de Inspección Simultánea - SIIS - de la Ventanilla Única de Comercio Exterior - VUCE</t>
  </si>
  <si>
    <t xml:space="preserve"> -Requerimiento al importador*
 -Solicitud de concepto de Producción Nacional
-Web service (ws) Producción Nacional* </t>
  </si>
  <si>
    <r>
      <t>Verificar el cumplimiento de los requisitos previos establecidos para la cancelación del registro o licencia</t>
    </r>
    <r>
      <rPr>
        <sz val="10"/>
        <color rgb="FFFF0000"/>
        <rFont val="Arial"/>
        <family val="2"/>
      </rPr>
      <t xml:space="preserve"> </t>
    </r>
    <r>
      <rPr>
        <sz val="10"/>
        <color rgb="FF333333"/>
        <rFont val="Arial"/>
        <family val="2"/>
      </rPr>
      <t>de importación</t>
    </r>
  </si>
  <si>
    <t>FC-PR-013 Registro de Importación, Modificaciones, Cancelaciones y Reaperturas (Act. 8)</t>
  </si>
  <si>
    <t>Modificación para cancelación total o parcial del registro de importación en línea, Información automática y electrónica del resultado al usuario</t>
  </si>
  <si>
    <t>Desconocimiento de la normatividad aplicable</t>
  </si>
  <si>
    <t>Verificar cumplimiento de requisitos: Realizar validación de “consulta Arancel-vistos buenos” y “Base de Datos de Registro de Productores de Bienes Nacionales"</t>
  </si>
  <si>
    <t>FC-PR-014 Aprobación de licencias de importación, modificaciones y cancelaciones: Actividad: 3</t>
  </si>
  <si>
    <t xml:space="preserve"> -Registro electrónico 
- Consulta Arancel Visto Bueno*</t>
  </si>
  <si>
    <t xml:space="preserve">Realizar reuniones internas y/o externas para concertar y/o unificar criterios.
</t>
  </si>
  <si>
    <t>FC-PR-013 Registro de Importación, Modificaciones, Cancelaciones y Reaperturas (Act. 4)</t>
  </si>
  <si>
    <t>Banner de la página www.vuce.gov.co -Lista de asistencia a reuniones. -Registros de importación aprobados con los requisitos previos establecidos</t>
  </si>
  <si>
    <t>Fortalecimiento de la Competitividad y Promoción del Turismo.</t>
  </si>
  <si>
    <t>Dirección de Analisis Sectorial y Promoción - Grupo del Análisis sectorial y RNT del Viceministerio del Turismo</t>
  </si>
  <si>
    <t>Coordinadora del grupo de Analisis Sectorial y RNT</t>
  </si>
  <si>
    <t>Falta de exigencia y verificación de los requisitos del solicitante para la expedición de certificaciones de exención de renta.</t>
  </si>
  <si>
    <t>RC-10</t>
  </si>
  <si>
    <t>Posibilidad de afectación reputacional, debido a favorecimiento indebido a terceros en la expedición de certificaciones de exención de renta para hoteles nuevos y remodelados.</t>
  </si>
  <si>
    <t>Pérdida de credibilidad 
Imagen institucional afectada en el orden nacional</t>
  </si>
  <si>
    <t>Verificar la inscripción y actualización en el registro nacional de turismo, en la base de datos de prestadores de servicios turísticos del Ministerio de Comercio, Industria y Turismo y el consolidado de las cámaras de comercio.</t>
  </si>
  <si>
    <t>Coordinadora del Grupo de Análisis Sectorial y RNT</t>
  </si>
  <si>
    <t>FP-PR-035 Expedición de Certificaciones para la Exención de Renta de Servicios Hoteleros (Act. 3)</t>
  </si>
  <si>
    <t>Base de datos excel, evidencia fotográfica, listas de verificación, Actas.Oficio, Correo electrónicos</t>
  </si>
  <si>
    <t>Enviar comunicaciones a las entidades competentes.</t>
  </si>
  <si>
    <t>Coordinador del Grupo de Formalización Turística o quien designe</t>
  </si>
  <si>
    <t>FP-PR-037 Acompañamiento a las regiones en la politica de formalización turistica (Actividad 12)</t>
  </si>
  <si>
    <t>Oficio - Correo electrónico</t>
  </si>
  <si>
    <t>Grupo de planificación y desarrollo sostenible del turismo</t>
  </si>
  <si>
    <t>Coordinador grupo de planificación y desarrollo sostenible del turismo</t>
  </si>
  <si>
    <t>Presiones externas e internas para emitir los conceptos de manera anticipada.</t>
  </si>
  <si>
    <t>RC-11</t>
  </si>
  <si>
    <t xml:space="preserve">Posibilidad de afectación de la imagen del ministerio por de recibir o solicitar dádiva o beneficio particular o de terceros al emitir de manera anticipiada concepto DIMAR. </t>
  </si>
  <si>
    <t>Afectación de la imagen y credibilidad en la emisión de conceptos con destino a la DIMAR
Procesos disciplinarios</t>
  </si>
  <si>
    <t>Afectación moderada de la integridad de la información debido al interés particular de los empleados y terceros.</t>
  </si>
  <si>
    <t xml:space="preserve">Asignar consecutivamente número de radicación. </t>
  </si>
  <si>
    <t xml:space="preserve">Coord. Grupo Planificación y Desarrollo Sostenible
</t>
  </si>
  <si>
    <t>Automático</t>
  </si>
  <si>
    <t>FP-PR-027 Emisión de conceptos con destino DIMAR, ANI Y CORMAGDALENA (Act. 2)</t>
  </si>
  <si>
    <t>Correos electrónicos
Base Datos Conceptos Técnicos DIMAR</t>
  </si>
  <si>
    <t>Falta de programas de inducción en gerencia pública .</t>
  </si>
  <si>
    <t>Ralizar capacitaciones a funcionarios del nivel directivo, profesional y asistencial, involucrados en el trámite con las entidades y dependencias que corresponda.</t>
  </si>
  <si>
    <t>Asesor del despacho del Viceministerio del turismo 
Coordinador del grupo de Planificación y Desarrollo Sotenible de Turismo</t>
  </si>
  <si>
    <t>Correos electrónicos
Listas de asistencia</t>
  </si>
  <si>
    <t>GESTION DE TECNOLOGIAS DE LA INFORMACION</t>
  </si>
  <si>
    <t>Oficina de Sistemas de Información - OSI</t>
  </si>
  <si>
    <t xml:space="preserve">Jefe de Oficina Sistemas de Información </t>
  </si>
  <si>
    <t>Falta de monitoreo a la infraestructura de red</t>
  </si>
  <si>
    <t>RC-12</t>
  </si>
  <si>
    <t>Posibilidad de afectación reputacional, por quejas de los grupos de valor o partes intersadas, por acceso no autorizado y uso indebido a datos y/o  información, para beneficio propio o de un particular</t>
  </si>
  <si>
    <t>Afectación de la disponibilidad de los servicios soportados con infraestructura TI.
Indisponibilidad e integridad de la información en bases de datos</t>
  </si>
  <si>
    <t>Valorar el incidente de seguridad</t>
  </si>
  <si>
    <t>IC-PR-028 Gestión de Incidentes de Seguridad y Privacidad de la Información</t>
  </si>
  <si>
    <t>Informes mensuales</t>
  </si>
  <si>
    <t xml:space="preserve"> Numero de Accesos no autorizados a los servicios de TI </t>
  </si>
  <si>
    <t>Pérdida o modificación de la información en bases de datos, servidores o de equipos de computo</t>
  </si>
  <si>
    <t>Desactualización de los elementos de configuración de la infraestructura tecnológica</t>
  </si>
  <si>
    <t>Evaluar el impacto del Cambio</t>
  </si>
  <si>
    <t>IC-PR-029 Gestión de Cambios de Tecnología de la Información</t>
  </si>
  <si>
    <t>IC-FM-024 Gestión de Cambios</t>
  </si>
  <si>
    <t>Copias de seguridad de la información incompletas o con errores</t>
  </si>
  <si>
    <t>Realización de cambios en software o de hardware sin pruebas de validación de su implementación</t>
  </si>
  <si>
    <t>Acceso no autorizado a servicios de aplicación e infraestructura</t>
  </si>
  <si>
    <t>Activar gestión de Niveles de Servicio.</t>
  </si>
  <si>
    <t>IC-PR-017 Mantenimiento de Hardware</t>
  </si>
  <si>
    <t>Informe de mesa de ayuda</t>
  </si>
  <si>
    <t>GESTION JURIDICA</t>
  </si>
  <si>
    <t>Oficina Asesora Jurídica</t>
  </si>
  <si>
    <t>Jefe Oficina Asesora Jurídica</t>
  </si>
  <si>
    <t>Gestión inadecuada y/o extermporánea de las etapas procesales en el ejercicio de la defensa judicial</t>
  </si>
  <si>
    <t>RC-13</t>
  </si>
  <si>
    <t>Posibilidad de que por acción u omisión se tenga gestión inadecuada y/o extemporánea las etapas procesales en el ejercicio de la defensa judicial para el beneficio propio o de un actor externo a la entidad.</t>
  </si>
  <si>
    <t>Detrimento patrimonial
Daño a los intereses de la entidad</t>
  </si>
  <si>
    <t>CATASTRÓFICO (RC-F)</t>
  </si>
  <si>
    <t>Imagen institucional afectada en el orden nacional o regional por actos o hechos de corrupción comprobados.</t>
  </si>
  <si>
    <t>EXTREMO (RC/F)</t>
  </si>
  <si>
    <t>Controlar y revisar las bases de datos de todos los procesos de forma mensual</t>
  </si>
  <si>
    <t>Coordinador del Grupo de Procesos Judiciales</t>
  </si>
  <si>
    <t>GJ-PR-002 Representación Judicial y Extrajudicial</t>
  </si>
  <si>
    <t>Base de datos de procesos</t>
  </si>
  <si>
    <t>Eficacia y eficiencia en la revisión de los actos administrativos</t>
  </si>
  <si>
    <t>No realizar las actuaciones del proceso buscando que prescriba o que se dé la oportunidad de constituirse en insolvencia o liquidación</t>
  </si>
  <si>
    <t>RC-14</t>
  </si>
  <si>
    <t>Posibilidad de que por acción u omisión se lleven a cabo actuaciones en el desarrollo del proceso, buscando que prescriba o facilitando al deudor la oportunidad de constituirse en insolvencia o liquidación.</t>
  </si>
  <si>
    <t>Perjuicio a la entidad por privación del beneficio del recaudo</t>
  </si>
  <si>
    <t>Incumplimiento en las metas y objetivos institucionales afectando de forma grave la ejecución presupuestal.</t>
  </si>
  <si>
    <t>Realizar reporte mensual de novedades de cobro coactivo.</t>
  </si>
  <si>
    <t>Coordinador del Grupo de Cobro coactivo</t>
  </si>
  <si>
    <t>GJ-PR-003 Cobro Coactivo</t>
  </si>
  <si>
    <t>Aplicativo web de cobro coactivo</t>
  </si>
  <si>
    <t>Buscar provecho de una situación frente a la irregularidad de un acto administrativo</t>
  </si>
  <si>
    <t>RC-15</t>
  </si>
  <si>
    <t xml:space="preserve">Posibilidad de obtener beneficio propio o de un particular frente a la irregularidad de una acto administrativo. </t>
  </si>
  <si>
    <t>Daño a la imagen de la entidad
Perjuicio de los intereses de la entidad (Demandas)</t>
  </si>
  <si>
    <t>Verificar memoria justificativa y proyecto normativo antes de la suscripción del acto administrativo general.</t>
  </si>
  <si>
    <t xml:space="preserve">Coordinador del Grupo de Conceptos </t>
  </si>
  <si>
    <t>GJ-PR-012 Expedición, publicación y archivo de actos administrtivos generales</t>
  </si>
  <si>
    <t>Base de datos de cobro coactivo
Lista de chequeo</t>
  </si>
  <si>
    <t>Gestión de Recursos Financieros</t>
  </si>
  <si>
    <t>Grupo Presupuesto,  Grupo Contabilidad, Grupo Tesorería</t>
  </si>
  <si>
    <t>Coordinador Grupo Presupuesto
Coordinador Grupo Contabilidad, Coordinador 
Grupo Tesorería</t>
  </si>
  <si>
    <t>Presiones externas o de un superior .</t>
  </si>
  <si>
    <t>RC-16</t>
  </si>
  <si>
    <t>Posbilidad de afectación económica, en el registro de las operaciones con el fin de efectuar el pago a traves del sistema de información financiera en beneficio propio o de un tercero</t>
  </si>
  <si>
    <t>1. Perdida recursos financieros. 
2. Sanciones legales.
3. Perdida o alteración de la información.
4. Procesos disciplinarios</t>
  </si>
  <si>
    <t>Informar al superior inmediato y al ente de control interno (Numeral 4.3. literal b) Reglamento del Uso del SIIF Nación).</t>
  </si>
  <si>
    <t>Coordinador Grupo Tesorería, Coordinador Grupo Presupuesto, Coordinador Contabilidad</t>
  </si>
  <si>
    <t>GR-PR-016 Gestión Financiera - Cadena Presupuestal de Gastos SIIF II - Condiciones generales del procedimiento</t>
  </si>
  <si>
    <t>Informes, correos electrónicos</t>
  </si>
  <si>
    <t xml:space="preserve">Falta de verificación de los requisitos para el pago de obligaciones. </t>
  </si>
  <si>
    <t>Verificar la documentación con los soportes respectivos. Devolver si no está completa o de conformidad; verifica en el aplicativo SIIF la orden de pago generada y autoriza el pago mediante firma digital.</t>
  </si>
  <si>
    <t>GR-PR-016 Gestión Financiera - Cadena Presupuestal de Gastos SIIF II: Actividad 29, 31 y 32.</t>
  </si>
  <si>
    <t>Correos electrónicos 
Comprobantes de registros generados en el aplicativo SIIF</t>
  </si>
  <si>
    <t>Manipulación de los sistemas de información del proceso de recursos financieros (claves, tockens).</t>
  </si>
  <si>
    <t>Uso de Firmas Digitales.</t>
  </si>
  <si>
    <t>GR-PR-016 Gestión Financiera - Cadena Presupuestal de Gastos SIIF II. Condiciones generales del procedimiento</t>
  </si>
  <si>
    <t>Formatos de entregas de certificados digitales</t>
  </si>
  <si>
    <t>Gestión del Talento Humano</t>
  </si>
  <si>
    <t>Grupo Control Interno Disciplinario</t>
  </si>
  <si>
    <t>Coordinador
Grupo Control Interno Disciplinario</t>
  </si>
  <si>
    <t>Expediente disciplinario tramitado, impulsado y de conocimiento de un único servidor público.</t>
  </si>
  <si>
    <t>RC-17</t>
  </si>
  <si>
    <t>Posibilidad de afectación reputacional por investigaciones disciplinarias de entes de control, debido al desvío de resultados de los procedimientos disciplinarios en beneficio de un tercero</t>
  </si>
  <si>
    <t>Perdida de la imagen institucional, credibilidad y confianza
Investigacione disciplinarios</t>
  </si>
  <si>
    <t>Proferir fallo de primera instancia (Realizar revisión periódica de los expedientes disciplinarios en cuanto a fondo y forma; así como revisión y toma de decisión en la que participan varios funcionarios de diferentes niveles de empleo)</t>
  </si>
  <si>
    <t xml:space="preserve">
Coordinador(a) Grupo Control Interno Disciplinario</t>
  </si>
  <si>
    <t xml:space="preserve">TH-PR-010 Acciones Disciplinarias: Actividad: 2,3,5,7,9,12,14 </t>
  </si>
  <si>
    <t>Ayuda de memoria y registro de asistencia</t>
  </si>
  <si>
    <t>No tener actualizada la información del expediente en el Aplicativo</t>
  </si>
  <si>
    <t>Recibir y radicar la queja, denuncia, informe, de oficio, anónimo u otro medio que amerite credibilidad en el Sistema de Información Disciplinaria</t>
  </si>
  <si>
    <t>TH-PR-010 Acciones Disciplinarias: Actividad 1</t>
  </si>
  <si>
    <t>Correo electrónico de número de expediente</t>
  </si>
  <si>
    <t>Director Dirección de Productividad y Competitividad</t>
  </si>
  <si>
    <t>Deficiencia en la revisión de requisitos y condiciones de los proyectos de inversión</t>
  </si>
  <si>
    <t>RC-19</t>
  </si>
  <si>
    <t>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</si>
  <si>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Sanciones legales: Puede derivar en faltas disciplinarias y legales para funcionarios de la entidad.</t>
  </si>
  <si>
    <t>Solicitar a las áreas del MinCIT o entidades adscritas, apoyo en la revisión de los proyecto de inversión.</t>
  </si>
  <si>
    <t xml:space="preserve">Profesional </t>
  </si>
  <si>
    <t>DM-PR-001 Participación del Ministerio de Comercio, Industria y Turismo en el Sistema General de Regalías</t>
  </si>
  <si>
    <t>Correo elecrónico</t>
  </si>
  <si>
    <t xml:space="preserve"> Pronunciamientos técnicos</t>
  </si>
  <si>
    <t>Gestion del talento Humano</t>
  </si>
  <si>
    <t>Coordinador Grupo Talento Humano</t>
  </si>
  <si>
    <t>Hacer nombramiento sin la verificación de la hoja de vida del candidato</t>
  </si>
  <si>
    <t>RC-20</t>
  </si>
  <si>
    <t>Posibilidad de pérdida reputacional por queja o reclamo de los grupos de valor por vinculación de personal donde se advierta conflicto de intereses</t>
  </si>
  <si>
    <t xml:space="preserve">Investigaciones y sanciones disciplinarias 
Quejas y reclamos de los grupos de valor </t>
  </si>
  <si>
    <t>MODERADO</t>
  </si>
  <si>
    <t>Verificar el listado de cumplimiento de los documentos requeridos.</t>
  </si>
  <si>
    <t>Jefe de Talento Humano</t>
  </si>
  <si>
    <t>TH-FM-019 Gestión de Talento Humano Vinculación y Retiro</t>
  </si>
  <si>
    <t xml:space="preserve">Expediente con todos los documentos - Lista de Chequeo de documentos </t>
  </si>
  <si>
    <t>Que la persona a ser nombrada no informe el conflicto de intereses.</t>
  </si>
  <si>
    <t xml:space="preserve">Desconocimiento de la normatividad que rige el conflicto de intereses por parte de las personas a ser nombradas. </t>
  </si>
  <si>
    <t>Realizar las actividadess del cronograma de actividades de la política de integridad.</t>
  </si>
  <si>
    <t>Jefe de Talento Humano
Asesor de Talento Humano</t>
  </si>
  <si>
    <t>TH-PR-025 Procedimiento para la gestión del conflicto de intereses</t>
  </si>
  <si>
    <t>Listados de asistencia, pantallazos de la capacitación y de la invitación, publicación en la intranet</t>
  </si>
  <si>
    <t>Concentración de tareas en una sola persona en procesos relevantes</t>
  </si>
  <si>
    <t>RC-21</t>
  </si>
  <si>
    <t>Posibilidad de manipulación, omisión, ocultamiento de información relacionada con el registro de novedades de nomina a favor de terceros</t>
  </si>
  <si>
    <t>Sanciones disciplinarias
Quejas 
Hallazgos de entes de control</t>
  </si>
  <si>
    <t>Verificar la información de pagos Vs. los resúmenes de las nóminas y los netos de pago</t>
  </si>
  <si>
    <t>Profesional del área</t>
  </si>
  <si>
    <t>TH-PR-020 Nómina</t>
  </si>
  <si>
    <t xml:space="preserve">Archivos en Excel - Resúmenes de nómina </t>
  </si>
  <si>
    <t>Realización de capacitaciones en cambios normativos</t>
  </si>
  <si>
    <t>Listados de asistencia, ayudas de memoria, reportes de servicio</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</si>
  <si>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</si>
  <si>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</si>
  <si>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Director de Regulación</t>
  </si>
  <si>
    <t xml:space="preserve">El desconocimiento de la normatividad anticorrupción. </t>
  </si>
  <si>
    <t>RC-22</t>
  </si>
  <si>
    <t xml:space="preserve">Posibilidad afectación reputacional, por hallazgos de los entes de control, al utilizar el poder para modificar el objetivo del proyecto de inversión en beneficio de un grupo en particular. </t>
  </si>
  <si>
    <t xml:space="preserve">Sanciones judiciales, administrativas y disciplinarias. </t>
  </si>
  <si>
    <t xml:space="preserve">No se cumplen objetos de gestión. </t>
  </si>
  <si>
    <t xml:space="preserve">Diligenciamiento de Matriz de Riesgos, capacitacion de socializacion del riesgo. </t>
  </si>
  <si>
    <t>Asesor</t>
  </si>
  <si>
    <t xml:space="preserve">Capacitaciones del riesgo. Matriz de riesgo. </t>
  </si>
  <si>
    <t xml:space="preserve"> Modificación del objetivo del Proyecto de Inversión.</t>
  </si>
  <si>
    <t>HISTORIAL DE CAMBIOS DEL CONTENIDO</t>
  </si>
  <si>
    <t>VERSIÓN</t>
  </si>
  <si>
    <t>FECHA</t>
  </si>
  <si>
    <t>DESCRIPCIÓN DEL CAMBIO</t>
  </si>
  <si>
    <t>ELABORADO POR:
(nombre y cargo)</t>
  </si>
  <si>
    <t>REVISADO POR:
(nombre y cargo)</t>
  </si>
  <si>
    <t>APROBADO POR:
(nombre y cargo)</t>
  </si>
  <si>
    <t>Formulación del mapa de riesgos de corrupción 2020</t>
  </si>
  <si>
    <t>Responsable de la Dependencia del Riesgos de Corrupción</t>
  </si>
  <si>
    <t>Manuela Miranda - Jefe Of. Asesora de Planeación Sectorial</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</si>
  <si>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</si>
  <si>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Se realiza seguimiento al 30 de abril de 2020.</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</si>
  <si>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</si>
  <si>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 xml:space="preserve"> * Se documentan los riesgos de corrupción en el formato nuevo DE-FM-022 Matriz de Riesgos 
 * Se realiza monitoréo al 30 de agosto de 2020.</t>
  </si>
  <si>
    <t xml:space="preserve"> * Se actualizan los riesgos del Proceso de Juridica R13, R14 y R15.
 * Se realiza monitoréo al 31 de diciembre de 2020.</t>
  </si>
  <si>
    <t>Se realiza seguimiento al 30 de abril de 2021</t>
  </si>
  <si>
    <t>Se realiza seguimiento al 31 de agosto de 2021</t>
  </si>
  <si>
    <t>Se revisan y se actualizan los controles de los siguientes riesgos, teniendo en cuenta los procedimientos asociados en los procesos: 
RC-2 Posibilidad de afectación reputacional y económica, por investigaciones de entes de control, debido a la generación de documentos en la etapa precontractual que favorezcan o direccionen la escogencia de un tercero; RC-4 Posibilidad de afectación reputacional, debido a decisiones ajustadas a intereses propios o de terceros en la declaración o modificación de un área como zona franca; RC-5 Posibilidad de afectación reputacional debido al favorecimiento indebido de intereses de terceros en la modificación de Contratos de Estabilidad Jurídica (CEJ).; RC-9 Posibilidad de afectación reputacional, por hallazgos de entes de control, por solicitar o recibir cualquier dadiva o beneficio para aprobar la solicitud de registro o licencia de importación sin el cumplimiento de los requisitos establecidos; RC-11 Posibilidad de afectación de la imagen del ministerio por de recibir o solicitar dádiva o beneficio particular o de terceros al emitir de manera anticipiada concepto DIMAR; RC-15 Posibilidad de uso del poder, para obtener beneficio propio o de un particular, debido a irregularidades en un acto administrativo; RC-17 Posibilidad de afectación reputacional por investigaciones disciplinarias de entes de control, debido al desvío de resultados de los procedimientos disciplinarios en beneficio de un tercero; RC-19 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</si>
  <si>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Se incluye una actividad de control en el riesgo RC-10 Posibilidad de afectación reputacional, debido a favorecimiento indebido a terceros en la expedición de certificaciones de exención de renta para hoteles nuevos y remodelados.</t>
  </si>
  <si>
    <t>MAPA DE RIESGOS</t>
  </si>
  <si>
    <t>Los riesgos identificados en la Matriz de Gestión de Riesgos se encuentran ubicados en el siguiente mapa:</t>
  </si>
  <si>
    <t>ZONA DE RIESGO</t>
  </si>
  <si>
    <t>Extremo</t>
  </si>
  <si>
    <t xml:space="preserve">Alto </t>
  </si>
  <si>
    <t>Moderado</t>
  </si>
  <si>
    <t>Bajo</t>
  </si>
  <si>
    <t>MAPAS DE CALOR</t>
  </si>
  <si>
    <r>
      <t xml:space="preserve">ZONAS DE </t>
    </r>
    <r>
      <rPr>
        <b/>
        <u/>
        <sz val="11"/>
        <color theme="1"/>
        <rFont val="Arial"/>
        <family val="2"/>
      </rPr>
      <t>RIESGO DE GESTIÓN Y SEGURIDAD DIGITAL</t>
    </r>
  </si>
  <si>
    <r>
      <t xml:space="preserve">ZONAS DE </t>
    </r>
    <r>
      <rPr>
        <b/>
        <u/>
        <sz val="11"/>
        <color theme="1"/>
        <rFont val="Arial"/>
        <family val="2"/>
      </rPr>
      <t>RIESGO DE CORRUPCIÓN FRAUDE</t>
    </r>
  </si>
  <si>
    <t>Descriptor</t>
  </si>
  <si>
    <t>Nivel</t>
  </si>
  <si>
    <t xml:space="preserve">Nivel </t>
  </si>
  <si>
    <t>Muy Alta</t>
  </si>
  <si>
    <t>Alta</t>
  </si>
  <si>
    <t>Media</t>
  </si>
  <si>
    <t>Baja</t>
  </si>
  <si>
    <t>RC-3
RC-10
RC-17</t>
  </si>
  <si>
    <t>RC-19
RC-22</t>
  </si>
  <si>
    <t>RC-13
RC-14
RC-15</t>
  </si>
  <si>
    <t>Muy Baja</t>
  </si>
  <si>
    <t>RC-8
RC-9
RC-11
RC-16
RC-20
RC-21</t>
  </si>
  <si>
    <t>RC-1
RC-2
RC-4
RC-5
RC-7
RC-12</t>
  </si>
  <si>
    <t>Leve</t>
  </si>
  <si>
    <t>Menor</t>
  </si>
  <si>
    <t>Mayor</t>
  </si>
  <si>
    <t>Catastrófico</t>
  </si>
  <si>
    <t xml:space="preserve">AP-PR-001  Negociaciones Comerciales: para el periodo evaluado enero-abril de 2022 ,  se realizaron reuniones virtuales preparatorias  para la realización de la I Ronda de Negociación con los Emiratos Arabes Unidos  que se llevo a cabo de manera presencial del 7 al 11 de marzo de 2022 en Dubai ( EAU) . Se realizó la verificación de la aplicación de los controles establecidos en la Guía NA-GU-002 "Negociaciones de acuerdos comerciales e internacionales de inversión".  
AP-PR-006  Acuerdos de Promoción y Protección Recíproca de Inversiones - APPRI. para el periodo evaluado enero - abril de 2022  no se realizaron rondas de negociación , por lo tanto  no aplica la verificación de la aplicación de los controles establecidos en la Guía NA-GU-002. </t>
  </si>
  <si>
    <t>Luis Felipe Quintero Suárez
Negociador Internacional  
Despacho del Negociador Internacional 
Adriana Rivera Murcia
Directora
Dirección de Inversión Extranjera y Servicios</t>
  </si>
  <si>
    <t>Ayuda de Memoria</t>
  </si>
  <si>
    <t xml:space="preserve"> AP- PR-001: Se realizo el control establecido en la Guia NA-GU-002
AP-PR-006: No  se realizaron rondas de negociaciones APPRI  en el periodo enero - abril 2022 </t>
  </si>
  <si>
    <t>1. Se ha adelantado una Licitacion Publica (LP-001-2022), 3 procesos de Selección Abreviada por Acuerdo Marco, asi: 1. Adquisicion de licencias de Oficce 365 (Eventos 124570 y 124572). 2. Dotación para funcionarios (Eventos 126030 - 125773 - 125771 - 125687). 3. Nube Publica - En Curso (Evento RFI128165).  Adicionalmente, el inicio de estos 4 procesos fue sometido a consideración y aprobación de la Junta de Adquisiciones y LicitacionesRelacionado con las diferentes contrataciones adelantadas por  el Grupo de Contratos, se adjunta acta  de Junta (Estos procesos pueden ser consultadas en la URLque se anexa).</t>
  </si>
  <si>
    <t>COORDINADOR GRUPO DE CONTRATOS</t>
  </si>
  <si>
    <t>* Acta  de Junta de Adquisiciones y Licitaciones
* URL: https://www.mincit.gov.co/ministerio/contratacion/contratacion-2022.
*https://colombiacompra.gov.co/tienda-virtual-del-estado-colombiano/ordenes-compra/?number_order=&amp;state=&amp;entity=MINISTERIO%20DE%20COMERCIO%2C%20INDUSTRIA%20Y%20TURISMO&amp;tool=&amp;date_to&amp;date_from</t>
  </si>
  <si>
    <t>N/A</t>
  </si>
  <si>
    <t xml:space="preserve">En algunos de los procesos señalados se recibieron observaciones por parte de intereseados en los mismos sobre las condiciones del proceso, las cuales fueron analizadase y respondidas de fondo (en algunos casos generando las modificaciones que se encontraton pertinentes. </t>
  </si>
  <si>
    <t xml:space="preserve">* Se anexa correos, mediante los cuales se realizan observaciones a estudios previos. </t>
  </si>
  <si>
    <t>Se adelantaron 3 procesos de Selección Abreviada por Acuerdo Marco, asi: 1. Adquisicion de licencias de Oficce 365 (Eventos 124570 y 124572). 2. Dotación para funcionarios (Eventos 126030 - 125773 - 125771 - 125687). 3. Nube Publica - En Curso (Evento RFI128165).  En estos procesos se le solicitó al área tecnica los ajustes y adecuaciones respectivas, tendientes a garantizar, entre otros aspectos, la pluralidad de oferentes., se realiza el respectivo analisis a cada estudio previo allegado, se adjuntan correos soportes.</t>
  </si>
  <si>
    <t xml:space="preserve">* Se anexa Cuadernillo de: PREGUNTAS Y RESPUESTAS PROCESO DE LICITACIÓN PÚBLICA No. 01 DE 2022, asi como su publicacion en el SECOP II. </t>
  </si>
  <si>
    <t>1.- Se efectuaron compras y/o gastos con cargo a recursos de caja menor que están autorizados en la normatividad.
2.- Las legalizaciones  del gasto se realizaron dentro de los tiempos establecidos y  con la respectiva documentación soporte.
3.- Se verificó que los valores de las facturas no estuvieran alterados  y se comprobó  que estos correspondan a valores reales en el mercado, no fue necesario solicitar nuevas cotizaciones.</t>
  </si>
  <si>
    <t>Fernando Martinez</t>
  </si>
  <si>
    <t>Soportes que reposan en el Aplicativo de Cajas Menores</t>
  </si>
  <si>
    <t xml:space="preserve">Porque se adelantaron las acciones antes descritas para evitar que se materialice el riesgo. </t>
  </si>
  <si>
    <t>De acuerdo a la última actualización de riesgos, el indicador asociado a este riesgo se medirá de manera anual, por tal motivo la revisión de expedientes se realizará  finalizando el año 2022. Sin embargo, se están realizando los controles y no se ha materializado el riesgo.</t>
  </si>
  <si>
    <t>Director de Productividad y Competitividad - Juan Sebastián Gutiérrez, Coordinadora Grupo Zonas Francas -  María Edith Zapata</t>
  </si>
  <si>
    <t>No aplica</t>
  </si>
  <si>
    <t>Se estan ejecutando los controles conforme al procedimiento.</t>
  </si>
  <si>
    <r>
      <t>El día 23 de febrero de 2022, se realizó la sesión de Comité de Estabilidad Jurídica, atendiendo los siguientes puntos:</t>
    </r>
    <r>
      <rPr>
        <b/>
        <sz val="10"/>
        <rFont val="Arial"/>
        <family val="2"/>
      </rPr>
      <t xml:space="preserve"> 1.</t>
    </r>
    <r>
      <rPr>
        <sz val="10"/>
        <rFont val="Arial"/>
        <family val="2"/>
      </rPr>
      <t xml:space="preserve"> Evaluación y decisión sobre la solicitud de prórroga del contrato de estabilidad jurídica EJ-10 de 2010, suscrito entre el Ministerio de Minas y Energía y La Sociedad Refinería de Cartagena-REFICAR. </t>
    </r>
    <r>
      <rPr>
        <b/>
        <sz val="10"/>
        <rFont val="Arial"/>
        <family val="2"/>
      </rPr>
      <t>2.</t>
    </r>
    <r>
      <rPr>
        <sz val="10"/>
        <rFont val="Arial"/>
        <family val="2"/>
      </rPr>
      <t xml:space="preserve"> Evaluación y decisión sobre la solicitud de modificación del numeral sexto de la cláusula quinta (relacionada con el compromiso de inversión en los programas sociales-proveedurías de tenderos) del contrato de estabilidad jurídica EJ-002 de 2016, suscrito entre el Ministerio de Comercio, Industria y Turismo y La Sociedad Carvajal Pulpa y Papeles Zona Franca permanente Espacial. </t>
    </r>
    <r>
      <rPr>
        <b/>
        <sz val="10"/>
        <rFont val="Arial"/>
        <family val="2"/>
      </rPr>
      <t>3.</t>
    </r>
    <r>
      <rPr>
        <sz val="10"/>
        <rFont val="Arial"/>
        <family val="2"/>
      </rPr>
      <t xml:space="preserve"> Evaluación y decisión sobre la modificación del reglamento interno del Comité de Estabilidad Jurídica Resolución 02 de 2008.</t>
    </r>
  </si>
  <si>
    <t>Director de Productividad y Competitividad - Juan Sebastián Gutiérrez, Profesional Especializado - Luz Myriam Zuluaga</t>
  </si>
  <si>
    <t>Acta No. 1 Comité de Estabilidad Jurídica firmada</t>
  </si>
  <si>
    <t>Se han realizado los controles correspondientes.</t>
  </si>
  <si>
    <t>Se elaboró Informe sobre los pronunciamientos técnicos emitidos por el Ministerio y la asistencia técnica prestada; y se respondió el cuestionario “VERIFICACIÓN SOBRE EL CUMPLIMIENTO DE FUNCIONES DEL MINISTERIO EN EL MARCO DEL SISTEMA GENERAL DE REGALÍAS"; así
• Periodo 1 de noviembre de 2021 al 31 de enero de 2022, remitido a la Oficina de Control Interno el día 14 de febrero de 2022.</t>
  </si>
  <si>
    <t>Director de Productividad y Competitividad - Juan Sebastián Gutiérrez</t>
  </si>
  <si>
    <t>El Informe de seguimiento al cumplimiento de funciones del Ministerio en el marco del SGR Periodo del 1 de noviembre de 2021 al 31 de enero de 2022 se remitió a la Oficina de Control Interno mediante Memorando DPYC-2022-000052 del 14 de febrero de 2022. La Oficina de Control Interno en su Informe Final remitido mediante Memorando ODCI-2022-000058 del 28 de febrero de 2022 indicó: "verificada la información reportada por la Dirección Técnica, no se encontró evidencia para el periodo revisado de hechos de falta de transparencia o actos de corrupción"</t>
  </si>
  <si>
    <t>30/04/20200</t>
  </si>
  <si>
    <t xml:space="preserve">1, de acuerdo con los compromisos adquridos con la Oficina Asesora de Planeación se realizan dos capacitaciones de sensibilización de riesgo de corrupción al año de las cuales la primera se hará en el mes de Mayo de 2022.
2, Se realizó  primera Reunión de actualización RT de Barras corrugadas Resolución 1856 de 2017, con todos los actores involucrados con el fin de recopilar observaciones y dar las pautas para la actualización de este Reglamento Técnico garantizando de esta manera la transparencia del proceso  y minizando el riesgo.
</t>
  </si>
  <si>
    <t>1. lista de asistencia Reunión actaulización RT Barras Corrugadas</t>
  </si>
  <si>
    <t>se realizaron las actividades de acuerdo con los procedimientos internos establecidos.</t>
  </si>
  <si>
    <t>Durante el primer cuatrimestre de 2022, se suscribió un Convenio con Confecamaras, el cual contó con  un  proyecto de documento técnico para el diseño del Instrumento o Incentivo correspondiente,  proyecto que  incluye el alcance técnico del instrumento a implementar en la vigencia y se encuentra suscrito por la Directora del área; estudios previos aprobados.</t>
  </si>
  <si>
    <t>Sandra Gisella Acero Walteros                                                                                                                                                                                                                                                                                                                                                                                                                                                                                                                                                                                                                                                                                                                                                                          Directora                                                                                                                                                                                                                                                                                                                                                                                                                                                                                                                               Dirección de Mipymes</t>
  </si>
  <si>
    <t>Un documento técnico que corresponde a un estudio previo  aprobado y suscrito por la  Directora de Mipymes.</t>
  </si>
  <si>
    <t>Se cumplió con las actividades establecidas</t>
  </si>
  <si>
    <t>se sigue con la asignacion aleatoria de las solicitudes de licencias de importacion y modificaciones para ser evaluadas por los asesores</t>
  </si>
  <si>
    <t>Mandy M. Betancourt Hernández</t>
  </si>
  <si>
    <t>Reporte estadístico mensual sobre solicitudes de licencias de importación,  modificaciones y cancelaciones,  recibidas y enviadas para vistos buenos de las entidades vinculadas a la VUCE.</t>
  </si>
  <si>
    <t>Se dio cumplimiento a los controles establecidos para evitar la materializacion del mismo</t>
  </si>
  <si>
    <t xml:space="preserve">Dadas la circuntancias y la emergencia que se  vive en  el pais por la pandemia del COVID-19, en el primer trimestre del año 2022, se  realizaron ciento setenta  (170),  visitas hoteleras solicitadas en  vigencias  anteriores que no se habian realizado debido a la emergencia sanitaria (COVID-19), por lo tanto  hay insumos para poder realizar la verificacion aleatoria del 15%   cuatrimestral, de las visitas hoteleras el cual es un de las acciones en  el seguimiento y control a los riesgos.
Es importante mencionar que a la fecha tenemos incumplimiento de términos debido a la imposibilidad de hacer las visitas por el estado de emergencia decretado por presidencia a traves del Dcereto  385 del 12 de marzo de 2020. </t>
  </si>
  <si>
    <t>Oscar Javier Siza Moreno
Coordinador (E)
Grupo Análisis Sectorial y Registro Nacional del Turismo</t>
  </si>
  <si>
    <t>Al dar cumplimiento de la normatividad, ley 788 de 2002, decreto 2755 de 2003, 463 de 2016 y resoluciones 1510 de 2016 y 0445 de 2018; El riesgo en esta acción  es mínimo y la verificación en el establecimiento de lo ordena por el E.T. permite mitigar en gran proporción el riesgo.</t>
  </si>
  <si>
    <t>1. El 02 de febrero de 2022, se publica en la página del Mincit, el cuadro actualizado de solicitudes de DIMAR con corte 31 de diciembre de 2022.
2. El 14 de dicimebre de 2021, se realzia la capacitación sobre Código de Integridad, dicatda por el funcionario Vladimir Garavito, del Área de Talento Humano del Mincit</t>
  </si>
  <si>
    <t>David Muñoz
Coordinador Grupo de Planificación y Desarrollo Sostenible del Turismo</t>
  </si>
  <si>
    <t>1. Enlace portal Mincit https://www.mincit.gov.co/minturismo/calidad-y-desarrollo-sostenible
2. Grabación capacitación en el enlace teams https://mincitco-my.sharepoint.com/personal/ccastro_mincit_gov_co/Documents/Teams%20Meeting%20Recordings/C%C3%93DIGO%20DE%20INTEGRIDAD%20-%20Grupo%20Planificaci%C3%B3n%20del%20V%20Turismo_20211214_133516.mp4?web=1</t>
  </si>
  <si>
    <t>Se gestionó el procedimiento de acuerdo con lo estipulado por el SIG.</t>
  </si>
  <si>
    <t>Mediante Contrato No. GC377 de 2019, servicio de monitoreo y ciberseguridad de la plataforma tecnológica, se realizaron las siguientes actividades:
1. Protección y Seguridad
 Protección y mitigación de ataques de denegación de servicio distribuidos (DDoS).
- Seguridad perimetral e interna
- Monitoreo de seguridad, disponibilidad y desempeño de los servicios de TI 
- Protección y monitoreo de las aplicaciones Web del Ministerio.
-  Balanceo de enlaces de red y de servidores.Servicio de Logs y Reportes de seguimiento.
2. Aseguramiento de la Información
- Gestión de Incidentes:  Atención a 157 eventos de incidentes, correos  de SPAM, SCAM(fraude), transferencia de archivos maliciosos, Phishing y gestión de amenazas en Sitios WEB
- Programa de Vulnerabilidades y Penetración
- Análisis de Vulnerabilidades y Pruebas e Intrusión e Ingenieria Social 
- Atención Boletines Autoridades Cibernéticas
4. Hardening equipos de seguridad perimetral y Afinamiento de equipos para mejorar visibilidad del estado de URLs, puertos, DNS.
5. Monitoreo de servicios críticos: On Premise y AWS</t>
  </si>
  <si>
    <t>Jefe Oficina Sistemas de Información 
Coordinador Desarrollo y Mantenimiento de Aplicaciones
Coordinador Ingenieriía y Soporte Técnico</t>
  </si>
  <si>
    <t xml:space="preserve">Informes de Supervisión Contratos GC377 de 2019 - Monitoreo Plataforma, GC379 de 2018 Infraestructura  - Administración Centro de Computo - GC377 de 2018 Servicio Mesa de Ayuda, GC-058-2022 - Infraestructura en Nube. 
</t>
  </si>
  <si>
    <t>Aplicación ANS de los contratos Informes de Supervisión Contratos GC377 de 2019 - Monitoreo Plataforma, GC379 de 2018 Infraestructura  - Administración Centro de Computo - GC377 de 2018 Servicio Mesa de Ayuda, y OLP del contrato GC-058-2022 - Infraestructura en Nube. 
Controles de gestión de los Procedimientos GTI-PR-002 GESTIÓN OPERATIVA TI
GTI-PR-004 Gestión de Incidentes de Seguridad y Privacidad de la Información.
GTI-PR-005 GESTIÓN DE CAMBIOS DE TECNOLOGÍAS DE LA INFORMACIÓN.          
GTI-PR-006 GESTIÓN DE LA CAPACIDAD DE TI.          
GTI-PR-007 GESTIÓN DE LA CONTINUIDAD DE TI.
GTI-PR-012 CONTROL ACCESO SERVICIOS TI</t>
  </si>
  <si>
    <t>1. Mediante Contrato No. GC377 de 2019, se adelantaron las ventanas de mantenimiento para realizar las  actividades de actualización de firmware para equipos de la plataforma Forti, no se presentaron eventos que produjeran indisponibilidad en el servicio prestado; actualización de licenciamiento y servicios de la plataforma acorde con los requerimientos técnicos establecidos en el Contrato.
2. Mediante Contrato GC379 de 2018, se adelantaron las siguientes actividades:
- Actualización de ls Plataforma de Backup 
- Reparación de Fibra Óptica en CCI y Palma Real
- Apagado de equipos que conforman la plataforma EQUALogic 
3. Mediante Contrato GC377 de 2018 se adelantaron :
- Cambios por mantenimiento correctivos a equipos de usuario final
- Instalación, reinstalación y configuración del Sistema
Operativo
- Cambios gestión de usuarios.
4. Mediante Contrato No. GC377 de 2018, gestión de Mesa de Ayuda y atención al Usuario Final con mantenimiento correctivo a equipos, usuarios y contraseñas, acceso a servicios de aplicaciones y servicios de  conexión remota a través de VPN.
5. Mediante Contratos GC-014-2022, GC-054-2022 - GC-058-2022, GC-063-2022 - GC-075-2022, GC-093-2022, GC-105-2022, GC-153-2022, GC-227-2022, GC-230-2022 y GC-232-2022: desarrollo y mantenimiento aplicaciones VUCE y de Gestión.
Mediante Contratos GC-225-2022 y GC-226-2022 gestión de Arquitectura Empresarial
Mediante Contrato GC-229-2002 gestión SPI - Seguridad y Privacidad de la Información.
Mediante Contratos GC-259-2022 y GC-261-2022 apoyan la gestión de desarrolo y mantenimiento de aplicaciones VUCE y con Contrato GC-279-2022 se apoya el mantenimiento del Sistema de Gestión Documental.</t>
  </si>
  <si>
    <t xml:space="preserve">Informes de Supervisión Contratos GC377 de 2019 - Monitoreo Plataforma, GC379 de 2018 Infraestructura  - Administración Centro de Computo - GC377 de 2018 Servicio Mesa de Ayuda, GC-058-2022 - Infraestructura en Nube. </t>
  </si>
  <si>
    <t>En ekecución del Contrato 377 de 2018, se administra:
- la gestión de usuarios de servicios de TI Transversales: para el periodo de monitoreo se reportan: EndPoint - Antivirus y Antimalware 323, Ofiice 365 E1 - 923 y E3 - 135 y SVRDatos - Almacenamiento de archivos, 636.
- Gestión de Accesos a servicios de aplicaciones: Gestión Documental, Contratos, EDL, ER+,  
Mediante contrato 379 de 2018
- Habilitación de accesos a servicios de conexión remota 41 a; Servicio de Almacenamiento AZURE  (1) y AWS (3) y VPN AMWS 37</t>
  </si>
  <si>
    <t>El Grupo Control Interno Disciplinario, a la fecha ha realizado dos reuniones al interior del grupo para control de expdientes vigentes  y enviado a traves de correo electronico para revision por parte de la Secretaria General, diferentes expedientes en cuanto a fondo y forma en donde se hacen diferentes recomendaciones</t>
  </si>
  <si>
    <t xml:space="preserve">Ayudas de memoria, correos electrónicos  </t>
  </si>
  <si>
    <t>Se cumplio con las actividades establecidas</t>
  </si>
  <si>
    <t xml:space="preserve">El sistema de Informacion Disciplinaria se encuentra al dia con los expedientes vigentes  y  con las actuaciones realizadas, escaneadas y subidas al sistema </t>
  </si>
  <si>
    <t xml:space="preserve">Se cuenta con pantallazo del Sistema de Informacion Disciplinaria </t>
  </si>
  <si>
    <t>Se fortaleció el procedimiento TH-FM-019 Gestión de Talento Humano Vinculación y Retiro, actualizando el formato TH-FM-096 LISTA DE VERIFICACIÓN INGRESO DE PERSONAL, donde se tiene el control de los documentos para el ingreso del personal, el cual se utiliza cuando se reciben los documentos de las personas a vincular. (incluyendo conflicto de intereses)</t>
  </si>
  <si>
    <t>Coodinadora del Grupo de Talento Humano</t>
  </si>
  <si>
    <t>Documento TH-FM-096 LISTA DE VERIFICACIÓN INGRESO DE PERSONAL diligenciado</t>
  </si>
  <si>
    <t>Por los controles implementados</t>
  </si>
  <si>
    <t>30/04//22</t>
  </si>
  <si>
    <t>Con el listado de documentos requeridos para la posesión la persona en el formato de hoja de vida certifica no estar en curso de ninguna inhabilidad o incompatibilidad.</t>
  </si>
  <si>
    <t>Coordinador de T.H.</t>
  </si>
  <si>
    <t>A la fecha se han realizado cuatro capacitaciones, tres sobre el procedimiento para la gestión del conflicto de intereses y 1 sobre código de integridad.</t>
  </si>
  <si>
    <t>Asesor grado 10 de T.H.</t>
  </si>
  <si>
    <t>https://mincitco-my.sharepoint.com/personal/ccastro_mincit_gov_co/_layouts/15/onedrive.aspx?id=%2Fpersonal%2Fccastro%5Fmincit%5Fgov%5Fco%2FDocuments%2Fcapacitaciones%20Integridad%202022&amp;ga=1</t>
  </si>
  <si>
    <t>Se valida la información con la lista de chequeo de las novedades ingresadas cada liquidacion de nómina</t>
  </si>
  <si>
    <t>coordinadora de Talento Humano y Profesionales de Nómina</t>
  </si>
  <si>
    <t>listas de chequeo (adjunto)</t>
  </si>
  <si>
    <t>el control a sido efectivo y eficaz</t>
  </si>
  <si>
    <t>asistencia virtual al cambio del pago de nomina a beneficiario final por parte del Ministerio de Hacienda.</t>
  </si>
  <si>
    <t>invitacion a la capacitacion por medio del correo electronico</t>
  </si>
  <si>
    <t>se cumplio de manera oportuna a las capacitaciones de acuerdo al cambio de la normatividad</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</si>
  <si>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Se realizó la remisión mensual de las diligencias programadas por parte de la Coordinación del Grupo de Representación Judicial, indicando las diligencias programadas para todos los apoderados de la OAJ, con el fin de realizar los recordatorios pertinentes
 - Se realizó publicación de las novedades a la ciudadanía mes a mes, para este caso, se reporta lo correspondiente a Diciembre 2021, Enero, Febrero y Marzo de 2022, acorde lo establecido en el procedimiento GJ-PR-012</t>
  </si>
  <si>
    <t>Jefe OAJ</t>
  </si>
  <si>
    <t xml:space="preserve"> - Correo compartiendo Material visual de la sensibiliación sobre código de integridad
 - Comunicación de las diligencias mes a mes de los procesos judiciales activos
 - Publicación de diligencias en la página web del ministerio</t>
  </si>
  <si>
    <t>De acuerdo a las actividades realizadas, se evidención conocimiento y apropiación de los valores del código de integridad por parte de cada uno de los miembros de la Oficina Aesora Jurídica, como aspecto que fortalece el control en las diligencias programadas para cada uno de los apoderados en el marco de cada proceso judicial asignado</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</si>
  <si>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Se remitieron los informes mensuales de seguimiento que recopilan las gestiones de cobro coactivo en materia de recaudo
 - Informes mensuales de seguimiento a las actuaciones de los expedientes de cobro coactivo</t>
  </si>
  <si>
    <t>Coordinador Grupo de Cobro Coactivo</t>
  </si>
  <si>
    <t xml:space="preserve"> - Correo compartiendo Material visual de la sensibiliación sobre código de integridad
 - Informes mensuales de seguimiento de la coordinación del grupo de cobro coactivo
 - Informes mensuales de seguimiento a las actuaciones de los expedientes de cobro coactivo</t>
  </si>
  <si>
    <t>Dentro del seguimiento realizado, se evidenció que se realizaron los impulsos requeridos a los procesos asignados a cada uno de los abogados del área de Cobro Coactivo, mediante oficios revisados y firmados por el Coordinador del Grupo de Cobro Coactivo</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</si>
  <si>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Memorias justificativas de los decretos que fueron revisados por parte de la OAJ y expedidos por parte del Ministerio de Comercio, Industria y Turismo</t>
  </si>
  <si>
    <t xml:space="preserve"> - Correo compartiendo Material visual de la sensibiliación sobre código de integridad
 - Memorias justificativas de los actos administrativos expedidos por parte del Ministerio</t>
  </si>
  <si>
    <t>De acuerdo a las actividades realizadas, se evidención conocimiento y apropiación de los valores del código de integridad por parte de cada uno de los miembros de la Oficina Aesora Jurídica</t>
  </si>
  <si>
    <t>Se realiza seguimiento al 30 de abril de 2022</t>
  </si>
  <si>
    <t>Se realiza seguimiento al 31 de diciembre de 2021</t>
  </si>
  <si>
    <r>
      <rPr>
        <b/>
        <sz val="11"/>
        <rFont val="Arial"/>
        <family val="2"/>
      </rPr>
      <t>En el periodo del 1 de Enero de 2022 al 30 de Abril de 2022</t>
    </r>
    <r>
      <rPr>
        <sz val="11"/>
        <rFont val="Arial"/>
        <family val="2"/>
      </rPr>
      <t xml:space="preserve">, se realizaron las siguientes acciones: </t>
    </r>
    <r>
      <rPr>
        <b/>
        <sz val="11"/>
        <rFont val="Arial"/>
        <family val="2"/>
      </rPr>
      <t xml:space="preserve">(1) </t>
    </r>
    <r>
      <rPr>
        <sz val="11"/>
        <rFont val="Arial"/>
        <family val="2"/>
      </rPr>
      <t xml:space="preserve">Seguimiento a la Unidad Ejecutora 350101-000 Gestión General se revisaron y registraron 635 Certificados de Disponibilidad Presupuestal, se revisaron y registraron 1.001 Compromisos Presupuestal del Gasto; en la subunidad ejecutora 350101-006  consejo técnico de la contaduría pública se revisaron y registraron 6 Certificados de Disponibilidad Presupuestal, se revisaron y registraron 18 Compromisos Presupuestal de Gastos en la Subunidad Ejecutora 350101-006; En la subunidad ejecutora 350101-008 BID se revisaron y registraron 3 Certificados de Disponibilidad Presupuestal y 3 Compromisos Presupuestales del Gasto  </t>
    </r>
    <r>
      <rPr>
        <b/>
        <sz val="11"/>
        <rFont val="Arial"/>
        <family val="2"/>
      </rPr>
      <t>(2)</t>
    </r>
    <r>
      <rPr>
        <sz val="11"/>
        <rFont val="Arial"/>
        <family val="2"/>
      </rPr>
      <t xml:space="preserve"> Seguimiento a la Unidad Ejecutora 3501-02 Dirección de Comercio Exterior se registraron y revisaron 72 Certificados de Disponibilidad Presupuestal y  184 Compromisos Presupuestal del Gasto </t>
    </r>
    <r>
      <rPr>
        <b/>
        <sz val="11"/>
        <rFont val="Arial"/>
        <family val="2"/>
      </rPr>
      <t xml:space="preserve">(3) </t>
    </r>
    <r>
      <rPr>
        <sz val="11"/>
        <rFont val="Arial"/>
        <family val="2"/>
      </rPr>
      <t xml:space="preserve">Seguimiento, revisión y registro a 1584 obligaciones presupuestales en la Unidad Ejecutora 350101-000 Gestión General ,se revisaron y registraron 30 Obligaciones en la subunidad ejecutora 350101-006 Consejo Técnico de la Contaduría, se registraron y revisaron 256 Obligaciones Presupuestales en la Unidad Ejecutora 3501-02 Dirección de Comercio Exterior, se revisaron y se registraron 127 Obligaciones de la reserva presupuestal en la unidad Ejecutora 350101-000 Gestión General, se revisaron y registraron 56 obligaciones de la reserva presupuestal en la unidad ejecutora 3501-02 Dirección de Comercio Exterior  </t>
    </r>
    <r>
      <rPr>
        <b/>
        <sz val="11"/>
        <rFont val="Arial"/>
        <family val="2"/>
      </rPr>
      <t xml:space="preserve"> (4)</t>
    </r>
    <r>
      <rPr>
        <sz val="11"/>
        <rFont val="Arial"/>
        <family val="2"/>
      </rPr>
      <t xml:space="preserve"> Revisión y pagos a 1421  Órdenes de Pago -Presupuestal en la Unidad Ejecutora 350101-000 Gestión General , 30  Órdenes de pago en el Consejo Técnico de la Contaduría, seguimiento, revisión y pagos a  256 Órdenes de Pago Presupuestales en la Unidad Ejecutora 3501-02 Dirección de Comercio Exterior . En la unidad Ejecutora 350101-000 se revisaron y registraron 115 pagos de las reservas presupuestales, en la unidad ejecutora 3501-02 se revisaron y registraron 56 pagos de las reservas presupuestales</t>
    </r>
    <r>
      <rPr>
        <b/>
        <sz val="11"/>
        <rFont val="Arial"/>
        <family val="2"/>
      </rPr>
      <t xml:space="preserve">(5) </t>
    </r>
    <r>
      <rPr>
        <sz val="11"/>
        <rFont val="Arial"/>
        <family val="2"/>
      </rPr>
      <t>seguimiento revisión y pagos a 201 Órdenes de Pago  No Presupuestales en la Unidad Ejecutora 350101-000 Gestión General, revisión y pago a 3  Órdenes de Pago No Presupuestales en el Consejo Técnico de la Contaduría, seguimiento revisión y pagos a 144 Órdenes de Pago No Presupuestales en la Unidad Ejecutora 350102 Dirección de Comercio Exterior.</t>
    </r>
  </si>
  <si>
    <t>Rafael Chavarro 
Coordinador Grupo Presupuesto
Nohora Martinez
Coordinador Grupo Contabilidad
Grupo contabilidad 
Diana Carolina Valdeblanquez
Coordinador Grupo Tesorería
Grupo Tesorería</t>
  </si>
  <si>
    <t xml:space="preserve">
Registros generados del aplicativo SIIF Nación</t>
  </si>
  <si>
    <t>No Aplica</t>
  </si>
  <si>
    <t xml:space="preserve">Seguimiento y reporte  mensual de avances del proyecto de inversión, no se realiza modificación alguna. </t>
  </si>
  <si>
    <t>Angela Fetecua</t>
  </si>
  <si>
    <t xml:space="preserve">El objeto del proyecto no fue modificado en esta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</si>
</sst>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b/>
      <sz val="7"/>
      <color theme="1"/>
      <name val="Arial"/>
      <family val="2"/>
    </font>
    <font>
      <sz val="8"/>
      <name val="Arial"/>
      <family val="2"/>
    </font>
    <font>
      <sz val="10"/>
      <color rgb="FF333333"/>
      <name val="Arial"/>
      <family val="2"/>
    </font>
    <font>
      <sz val="10"/>
      <color rgb="FFFF0000"/>
      <name val="Arial"/>
      <family val="2"/>
    </font>
    <font>
      <sz val="10"/>
      <color theme="1"/>
      <name val="Futura bk"/>
    </font>
    <font>
      <b/>
      <sz val="12"/>
      <color theme="1"/>
      <name val="Arial"/>
      <family val="2"/>
    </font>
    <font>
      <sz val="9"/>
      <name val="Arial"/>
      <family val="2"/>
    </font>
    <font>
      <sz val="9"/>
      <color theme="1"/>
      <name val="Arial"/>
      <family val="2"/>
    </font>
    <font>
      <b/>
      <sz val="9"/>
      <color indexed="81"/>
      <name val="Tahoma"/>
      <family val="2"/>
    </font>
    <font>
      <sz val="9"/>
      <color indexed="81"/>
      <name val="Tahoma"/>
      <family val="2"/>
    </font>
    <font>
      <b/>
      <u/>
      <sz val="11"/>
      <color theme="1"/>
      <name val="Arial"/>
      <family val="2"/>
    </font>
    <font>
      <u/>
      <sz val="11"/>
      <color theme="10"/>
      <name val="Calibri"/>
      <family val="2"/>
      <scheme val="minor"/>
    </font>
    <font>
      <b/>
      <sz val="10"/>
      <color rgb="FF333333"/>
      <name val="Arial"/>
      <family val="2"/>
    </font>
    <font>
      <u/>
      <sz val="10"/>
      <color theme="10"/>
      <name val="Arial"/>
      <family val="2"/>
    </font>
    <font>
      <sz val="11"/>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CC"/>
        <bgColor rgb="FF000000"/>
      </patternFill>
    </fill>
    <fill>
      <patternFill patternType="solid">
        <fgColor rgb="FFFF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diagonal/>
    </border>
    <border>
      <left style="thin">
        <color indexed="64"/>
      </left>
      <right style="thick">
        <color indexed="64"/>
      </right>
      <top/>
      <bottom style="thin">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diagonal/>
    </border>
    <border>
      <left/>
      <right style="thick">
        <color rgb="FFFFFFFF"/>
      </right>
      <top/>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thick">
        <color rgb="FFFFFFFF"/>
      </bottom>
      <diagonal/>
    </border>
    <border>
      <left/>
      <right style="thick">
        <color indexed="64"/>
      </right>
      <top style="thin">
        <color indexed="64"/>
      </top>
      <bottom style="thin">
        <color indexed="64"/>
      </bottom>
      <diagonal/>
    </border>
    <border>
      <left/>
      <right style="thin">
        <color indexed="64"/>
      </right>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10" fillId="0" borderId="0"/>
    <xf numFmtId="0" fontId="30" fillId="0" borderId="0" applyNumberFormat="0" applyFill="0" applyBorder="0" applyAlignment="0" applyProtection="0"/>
  </cellStyleXfs>
  <cellXfs count="672">
    <xf numFmtId="0" fontId="0" fillId="0" borderId="0" xfId="0"/>
    <xf numFmtId="0" fontId="2" fillId="0" borderId="0" xfId="0" applyFont="1" applyFill="1" applyAlignment="1">
      <alignment horizontal="center"/>
    </xf>
    <xf numFmtId="0" fontId="2" fillId="0" borderId="0" xfId="0" applyFont="1" applyFill="1"/>
    <xf numFmtId="9" fontId="2" fillId="0" borderId="0" xfId="1" applyFont="1" applyFill="1"/>
    <xf numFmtId="0" fontId="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xf numFmtId="0" fontId="5" fillId="0" borderId="0" xfId="0" applyFont="1" applyFill="1"/>
    <xf numFmtId="0" fontId="5" fillId="0" borderId="0" xfId="0" applyFont="1" applyFill="1" applyBorder="1"/>
    <xf numFmtId="0" fontId="5" fillId="0" borderId="0" xfId="0" applyFont="1" applyFill="1" applyBorder="1" applyAlignment="1">
      <alignment horizontal="center"/>
    </xf>
    <xf numFmtId="0" fontId="5" fillId="0" borderId="0" xfId="0" applyFont="1" applyFill="1" applyAlignment="1">
      <alignment horizontal="center"/>
    </xf>
    <xf numFmtId="9" fontId="5" fillId="0" borderId="0" xfId="1" applyFont="1" applyFill="1"/>
    <xf numFmtId="9" fontId="5" fillId="0" borderId="0" xfId="1" applyFont="1" applyFill="1" applyAlignment="1">
      <alignment horizont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xf numFmtId="0" fontId="9" fillId="0" borderId="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9" fillId="0" borderId="0" xfId="0" applyFont="1" applyFill="1" applyBorder="1" applyAlignment="1">
      <alignment vertical="center"/>
    </xf>
    <xf numFmtId="9" fontId="9" fillId="0" borderId="0" xfId="1" applyFont="1" applyFill="1" applyBorder="1" applyAlignment="1">
      <alignment vertical="center"/>
    </xf>
    <xf numFmtId="0" fontId="6" fillId="0" borderId="0" xfId="0" applyFont="1" applyFill="1" applyBorder="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5" fillId="0" borderId="0" xfId="0" applyFont="1" applyFill="1" applyBorder="1" applyAlignment="1"/>
    <xf numFmtId="0" fontId="7" fillId="0" borderId="0" xfId="0" applyFont="1" applyFill="1" applyBorder="1" applyAlignment="1">
      <alignment horizontal="right" vertical="center"/>
    </xf>
    <xf numFmtId="0" fontId="5" fillId="0" borderId="0" xfId="0" applyFont="1" applyFill="1" applyBorder="1" applyAlignment="1">
      <alignment vertical="center" wrapText="1"/>
    </xf>
    <xf numFmtId="0" fontId="10" fillId="0" borderId="0" xfId="0" applyFont="1" applyFill="1" applyBorder="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6" xfId="0" applyFont="1" applyFill="1" applyBorder="1" applyAlignment="1" applyProtection="1">
      <alignment vertical="center"/>
      <protection locked="0"/>
    </xf>
    <xf numFmtId="0" fontId="9" fillId="0" borderId="0" xfId="0" applyFont="1" applyFill="1" applyBorder="1" applyAlignment="1">
      <alignment horizontal="left" vertical="center" wrapText="1"/>
    </xf>
    <xf numFmtId="0" fontId="10" fillId="0" borderId="0" xfId="0" applyFont="1" applyFill="1" applyBorder="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Fill="1" applyBorder="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Fill="1" applyBorder="1" applyAlignment="1">
      <alignment vertical="center" wrapText="1"/>
    </xf>
    <xf numFmtId="9" fontId="10" fillId="0" borderId="0" xfId="1" applyFont="1" applyFill="1" applyBorder="1" applyAlignment="1">
      <alignment vertical="center" wrapText="1"/>
    </xf>
    <xf numFmtId="0" fontId="5" fillId="0" borderId="0" xfId="0" applyFont="1" applyFill="1" applyBorder="1" applyAlignment="1">
      <alignment horizontal="left" vertical="center"/>
    </xf>
    <xf numFmtId="0" fontId="19" fillId="3" borderId="17"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26"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0" fillId="0" borderId="15" xfId="0" applyFont="1" applyFill="1" applyBorder="1" applyAlignment="1" applyProtection="1">
      <alignment horizontal="center" vertical="center" wrapText="1"/>
      <protection locked="0"/>
    </xf>
    <xf numFmtId="0" fontId="10" fillId="0" borderId="15" xfId="0" applyFont="1" applyFill="1" applyBorder="1" applyAlignment="1" applyProtection="1">
      <alignment vertical="center" wrapText="1"/>
      <protection locked="0"/>
    </xf>
    <xf numFmtId="0" fontId="10" fillId="2" borderId="15" xfId="0" applyFont="1" applyFill="1" applyBorder="1" applyAlignment="1" applyProtection="1">
      <alignment vertical="center" wrapText="1"/>
      <protection locked="0"/>
    </xf>
    <xf numFmtId="0" fontId="5"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9" fontId="10" fillId="0" borderId="15" xfId="1" applyFont="1" applyFill="1" applyBorder="1" applyAlignment="1" applyProtection="1">
      <alignment horizontal="center" vertical="center" wrapText="1"/>
      <protection locked="0"/>
    </xf>
    <xf numFmtId="0" fontId="5" fillId="0" borderId="15" xfId="0" applyFont="1" applyFill="1" applyBorder="1" applyAlignment="1">
      <alignment horizontal="center" vertical="center" wrapText="1"/>
    </xf>
    <xf numFmtId="0" fontId="10" fillId="0" borderId="15" xfId="0" applyFont="1" applyFill="1" applyBorder="1" applyAlignment="1">
      <alignment horizontal="justify" vertical="center" wrapText="1"/>
    </xf>
    <xf numFmtId="9" fontId="11" fillId="0" borderId="15" xfId="0" applyNumberFormat="1" applyFont="1" applyFill="1" applyBorder="1" applyAlignment="1" applyProtection="1">
      <alignment horizontal="center" vertical="center" wrapText="1"/>
    </xf>
    <xf numFmtId="9" fontId="5" fillId="0" borderId="15" xfId="0" applyNumberFormat="1"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10" fillId="0" borderId="26" xfId="0" applyFont="1" applyFill="1" applyBorder="1" applyAlignment="1" applyProtection="1">
      <alignment horizontal="center" vertical="center" wrapText="1"/>
      <protection locked="0"/>
    </xf>
    <xf numFmtId="0" fontId="10" fillId="0" borderId="26" xfId="0" applyFont="1" applyFill="1" applyBorder="1" applyAlignment="1" applyProtection="1">
      <alignment vertical="center" wrapText="1"/>
      <protection locked="0"/>
    </xf>
    <xf numFmtId="0" fontId="5" fillId="0" borderId="15" xfId="0" applyFont="1" applyFill="1" applyBorder="1" applyAlignment="1">
      <alignment horizontal="left" vertical="center" wrapText="1"/>
    </xf>
    <xf numFmtId="0" fontId="21" fillId="0" borderId="15" xfId="0" applyFont="1" applyFill="1" applyBorder="1" applyAlignment="1" applyProtection="1">
      <alignment horizontal="justify" vertical="center" wrapText="1"/>
      <protection locked="0"/>
    </xf>
    <xf numFmtId="0" fontId="2" fillId="0" borderId="1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1" fillId="0" borderId="1" xfId="0" applyFont="1" applyFill="1" applyBorder="1" applyAlignment="1" applyProtection="1">
      <alignment horizontal="justify" vertical="center" wrapText="1"/>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9" fontId="11" fillId="0" borderId="1" xfId="0" applyNumberFormat="1" applyFont="1" applyFill="1" applyBorder="1" applyAlignment="1" applyProtection="1">
      <alignment horizontal="center" vertical="center" wrapText="1"/>
    </xf>
    <xf numFmtId="9" fontId="5" fillId="0" borderId="1" xfId="0" applyNumberFormat="1" applyFont="1" applyFill="1" applyBorder="1" applyAlignment="1">
      <alignment horizontal="center" vertical="center"/>
    </xf>
    <xf numFmtId="0" fontId="10" fillId="0" borderId="26" xfId="0" applyFont="1" applyFill="1" applyBorder="1" applyAlignment="1">
      <alignment horizontal="left" vertical="center" wrapText="1"/>
    </xf>
    <xf numFmtId="0" fontId="21" fillId="0" borderId="26" xfId="0" applyFont="1" applyFill="1" applyBorder="1" applyAlignment="1" applyProtection="1">
      <alignment horizontal="justify" vertical="center" wrapText="1"/>
      <protection locked="0"/>
    </xf>
    <xf numFmtId="0" fontId="5" fillId="0" borderId="26" xfId="0" applyFont="1" applyFill="1" applyBorder="1" applyAlignment="1">
      <alignment horizontal="center" vertical="center"/>
    </xf>
    <xf numFmtId="0" fontId="5" fillId="0" borderId="26" xfId="0" applyFont="1" applyFill="1" applyBorder="1" applyAlignment="1">
      <alignment horizontal="center" vertical="center" wrapText="1"/>
    </xf>
    <xf numFmtId="9" fontId="10" fillId="0" borderId="26" xfId="1" applyFont="1" applyFill="1" applyBorder="1" applyAlignment="1" applyProtection="1">
      <alignment horizontal="center" vertical="center" wrapText="1"/>
      <protection locked="0"/>
    </xf>
    <xf numFmtId="0" fontId="5" fillId="0" borderId="26" xfId="0" applyFont="1" applyFill="1" applyBorder="1" applyAlignment="1">
      <alignment horizontal="justify" vertical="center" wrapText="1"/>
    </xf>
    <xf numFmtId="0" fontId="2" fillId="0" borderId="26" xfId="0" applyFont="1" applyFill="1" applyBorder="1" applyAlignment="1">
      <alignment horizontal="center" vertical="center" wrapText="1"/>
    </xf>
    <xf numFmtId="9" fontId="11" fillId="0" borderId="26" xfId="0" applyNumberFormat="1" applyFont="1" applyFill="1" applyBorder="1" applyAlignment="1" applyProtection="1">
      <alignment horizontal="center" vertical="center" wrapText="1"/>
    </xf>
    <xf numFmtId="9" fontId="5" fillId="0" borderId="26" xfId="0" applyNumberFormat="1" applyFont="1" applyFill="1" applyBorder="1" applyAlignment="1">
      <alignment horizontal="center" vertical="center"/>
    </xf>
    <xf numFmtId="9" fontId="7" fillId="0" borderId="26" xfId="0" applyNumberFormat="1" applyFont="1" applyFill="1" applyBorder="1" applyAlignment="1">
      <alignment horizontal="center" vertical="center"/>
    </xf>
    <xf numFmtId="0" fontId="10" fillId="0" borderId="15" xfId="0" applyFont="1" applyFill="1" applyBorder="1" applyAlignment="1">
      <alignment horizontal="left" vertical="center" wrapText="1"/>
    </xf>
    <xf numFmtId="0" fontId="5" fillId="0" borderId="15"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21" fillId="0" borderId="15"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left" vertical="center"/>
    </xf>
    <xf numFmtId="0" fontId="21" fillId="0" borderId="26" xfId="0" applyFont="1" applyFill="1" applyBorder="1" applyAlignment="1" applyProtection="1">
      <alignment horizontal="left" vertical="center" wrapText="1"/>
      <protection locked="0"/>
    </xf>
    <xf numFmtId="0" fontId="5" fillId="0" borderId="26" xfId="0" applyFont="1" applyFill="1" applyBorder="1" applyAlignment="1">
      <alignment horizontal="left" vertical="center"/>
    </xf>
    <xf numFmtId="0" fontId="10" fillId="2" borderId="15"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26" xfId="0" applyFont="1" applyFill="1" applyBorder="1" applyAlignment="1">
      <alignment horizontal="justify" vertical="center" wrapText="1"/>
    </xf>
    <xf numFmtId="0" fontId="10" fillId="0" borderId="15"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26" xfId="0" applyFont="1" applyFill="1" applyBorder="1" applyAlignment="1" applyProtection="1">
      <alignment horizontal="left" vertical="center" wrapText="1"/>
      <protection locked="0"/>
    </xf>
    <xf numFmtId="0" fontId="5" fillId="0" borderId="26" xfId="0" applyFont="1" applyFill="1" applyBorder="1" applyAlignment="1">
      <alignment horizontal="left" vertical="center" wrapText="1"/>
    </xf>
    <xf numFmtId="0" fontId="10" fillId="0" borderId="15" xfId="0" applyFont="1" applyFill="1" applyBorder="1" applyAlignment="1" applyProtection="1">
      <alignment horizontal="justify" vertical="center" wrapText="1"/>
      <protection locked="0"/>
    </xf>
    <xf numFmtId="0" fontId="10" fillId="13" borderId="15" xfId="0" applyFont="1" applyFill="1" applyBorder="1" applyAlignment="1">
      <alignment horizontal="justify" vertical="center" wrapText="1"/>
    </xf>
    <xf numFmtId="0" fontId="5" fillId="2" borderId="26" xfId="0" applyFont="1" applyFill="1" applyBorder="1" applyAlignment="1">
      <alignment horizontal="center" vertical="center"/>
    </xf>
    <xf numFmtId="0" fontId="5" fillId="2" borderId="26" xfId="0" applyFont="1" applyFill="1" applyBorder="1" applyAlignment="1">
      <alignment horizontal="center" vertical="center" wrapText="1"/>
    </xf>
    <xf numFmtId="9" fontId="10" fillId="2" borderId="26" xfId="1" applyFont="1" applyFill="1" applyBorder="1" applyAlignment="1" applyProtection="1">
      <alignment horizontal="center" vertical="center" wrapText="1"/>
      <protection locked="0"/>
    </xf>
    <xf numFmtId="0" fontId="5" fillId="2" borderId="26" xfId="0" applyFont="1" applyFill="1" applyBorder="1" applyAlignment="1">
      <alignment horizontal="justify" vertical="center" wrapText="1"/>
    </xf>
    <xf numFmtId="9" fontId="11" fillId="2" borderId="26" xfId="0" applyNumberFormat="1" applyFont="1" applyFill="1" applyBorder="1" applyAlignment="1" applyProtection="1">
      <alignment horizontal="center" vertical="center" wrapText="1"/>
    </xf>
    <xf numFmtId="9" fontId="8" fillId="0" borderId="26"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26"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6" xfId="0" applyFont="1" applyFill="1" applyBorder="1" applyAlignment="1">
      <alignment horizontal="left" vertical="center" wrapText="1"/>
    </xf>
    <xf numFmtId="14" fontId="10" fillId="2" borderId="14" xfId="0" applyNumberFormat="1" applyFont="1" applyFill="1" applyBorder="1" applyAlignment="1">
      <alignment horizontal="center" vertical="center" wrapText="1"/>
    </xf>
    <xf numFmtId="0" fontId="10" fillId="2" borderId="15" xfId="0" applyFont="1" applyFill="1" applyBorder="1" applyAlignment="1" applyProtection="1">
      <alignment horizontal="justify" vertical="center" wrapText="1"/>
      <protection locked="0"/>
    </xf>
    <xf numFmtId="0" fontId="10" fillId="2" borderId="15"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wrapText="1"/>
      <protection locked="0"/>
    </xf>
    <xf numFmtId="14" fontId="10" fillId="2" borderId="25" xfId="0" applyNumberFormat="1" applyFont="1" applyFill="1" applyBorder="1" applyAlignment="1">
      <alignment horizontal="center" vertical="center" wrapText="1"/>
    </xf>
    <xf numFmtId="0" fontId="10" fillId="2" borderId="26" xfId="0" applyFont="1" applyFill="1" applyBorder="1" applyAlignment="1" applyProtection="1">
      <alignment horizontal="justify" vertical="center" wrapText="1"/>
      <protection locked="0"/>
    </xf>
    <xf numFmtId="0" fontId="10" fillId="2" borderId="26"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wrapText="1"/>
      <protection locked="0"/>
    </xf>
    <xf numFmtId="14" fontId="10" fillId="0" borderId="14" xfId="0" applyNumberFormat="1"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14" fontId="10" fillId="2" borderId="23" xfId="0" applyNumberFormat="1" applyFont="1" applyFill="1" applyBorder="1" applyAlignment="1">
      <alignment horizontal="center" vertical="center" wrapText="1"/>
    </xf>
    <xf numFmtId="0" fontId="10" fillId="2" borderId="24" xfId="0" applyFont="1" applyFill="1" applyBorder="1" applyAlignment="1" applyProtection="1">
      <alignment horizontal="justify" vertical="center" wrapText="1"/>
      <protection locked="0"/>
    </xf>
    <xf numFmtId="0" fontId="10" fillId="2" borderId="24"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wrapText="1"/>
      <protection locked="0"/>
    </xf>
    <xf numFmtId="14" fontId="10" fillId="0" borderId="14" xfId="0" applyNumberFormat="1" applyFont="1" applyFill="1" applyBorder="1" applyAlignment="1">
      <alignment horizontal="center" vertical="center"/>
    </xf>
    <xf numFmtId="0" fontId="10" fillId="0" borderId="15" xfId="0" applyFont="1" applyFill="1" applyBorder="1" applyAlignment="1">
      <alignment horizontal="center" vertical="center"/>
    </xf>
    <xf numFmtId="14" fontId="10" fillId="2" borderId="44"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9" fontId="10" fillId="2" borderId="15" xfId="0" applyNumberFormat="1" applyFont="1" applyFill="1" applyBorder="1" applyAlignment="1">
      <alignment horizontal="center" vertical="center" wrapText="1"/>
    </xf>
    <xf numFmtId="0" fontId="10" fillId="2" borderId="15" xfId="0" applyFont="1" applyFill="1" applyBorder="1" applyAlignment="1">
      <alignment horizontal="center" vertical="center"/>
    </xf>
    <xf numFmtId="0" fontId="8" fillId="2" borderId="15" xfId="0" applyFont="1" applyFill="1" applyBorder="1" applyAlignment="1">
      <alignment horizontal="center" vertical="center"/>
    </xf>
    <xf numFmtId="0" fontId="10" fillId="2" borderId="16" xfId="0" applyFont="1" applyFill="1" applyBorder="1" applyAlignment="1">
      <alignment horizontal="center" vertical="center" wrapText="1"/>
    </xf>
    <xf numFmtId="14" fontId="10" fillId="0" borderId="25" xfId="0" applyNumberFormat="1" applyFont="1" applyFill="1" applyBorder="1" applyAlignment="1">
      <alignment horizontal="center" vertical="center"/>
    </xf>
    <xf numFmtId="0" fontId="10" fillId="0" borderId="26" xfId="0" applyFont="1" applyFill="1" applyBorder="1" applyAlignment="1">
      <alignment horizontal="center" vertical="center" wrapText="1"/>
    </xf>
    <xf numFmtId="14" fontId="10" fillId="2" borderId="33" xfId="0" applyNumberFormat="1" applyFont="1" applyFill="1" applyBorder="1" applyAlignment="1">
      <alignment horizontal="center" vertical="center" wrapText="1"/>
    </xf>
    <xf numFmtId="0" fontId="10" fillId="2" borderId="24" xfId="0" applyFont="1" applyFill="1" applyBorder="1" applyAlignment="1">
      <alignment horizontal="center" vertical="center" wrapText="1"/>
    </xf>
    <xf numFmtId="9" fontId="10" fillId="2" borderId="26" xfId="0" applyNumberFormat="1" applyFont="1" applyFill="1" applyBorder="1" applyAlignment="1">
      <alignment horizontal="center" vertical="center" wrapText="1"/>
    </xf>
    <xf numFmtId="0" fontId="10" fillId="2" borderId="26" xfId="0" applyFont="1" applyFill="1" applyBorder="1" applyAlignment="1">
      <alignment vertical="center" wrapText="1"/>
    </xf>
    <xf numFmtId="0" fontId="7" fillId="2" borderId="45" xfId="0" applyFont="1" applyFill="1" applyBorder="1" applyAlignment="1">
      <alignment horizontal="center" vertical="center"/>
    </xf>
    <xf numFmtId="0" fontId="5" fillId="0" borderId="46" xfId="0" applyFont="1" applyFill="1" applyBorder="1" applyAlignment="1">
      <alignment vertical="center"/>
    </xf>
    <xf numFmtId="0" fontId="5" fillId="0" borderId="46" xfId="0" applyFont="1" applyFill="1" applyBorder="1" applyAlignment="1">
      <alignment vertical="center" wrapText="1"/>
    </xf>
    <xf numFmtId="0" fontId="10" fillId="0" borderId="46" xfId="0" applyFont="1" applyFill="1" applyBorder="1" applyAlignment="1" applyProtection="1">
      <alignment vertical="center" wrapText="1"/>
      <protection locked="0"/>
    </xf>
    <xf numFmtId="0" fontId="10" fillId="0" borderId="46" xfId="0" applyFont="1" applyFill="1" applyBorder="1" applyAlignment="1" applyProtection="1">
      <alignment horizontal="center" vertical="center" wrapText="1"/>
      <protection locked="0"/>
    </xf>
    <xf numFmtId="0" fontId="5" fillId="0" borderId="46" xfId="0" applyFont="1" applyFill="1" applyBorder="1" applyAlignment="1">
      <alignment horizontal="left" vertical="center" wrapText="1"/>
    </xf>
    <xf numFmtId="9" fontId="10" fillId="0" borderId="46" xfId="1" applyFont="1" applyFill="1" applyBorder="1" applyAlignment="1" applyProtection="1">
      <alignment horizontal="center" vertical="center" wrapText="1"/>
      <protection locked="0"/>
    </xf>
    <xf numFmtId="0" fontId="10" fillId="2" borderId="46" xfId="2" applyFont="1" applyFill="1" applyBorder="1" applyAlignment="1" applyProtection="1">
      <alignment horizontal="center" vertical="center" wrapText="1"/>
      <protection locked="0"/>
    </xf>
    <xf numFmtId="9" fontId="10" fillId="0" borderId="46" xfId="1" applyFont="1" applyFill="1" applyBorder="1" applyAlignment="1" applyProtection="1">
      <alignment horizontal="center" vertical="center" wrapText="1"/>
    </xf>
    <xf numFmtId="0" fontId="10" fillId="0" borderId="46"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21" fillId="0" borderId="46" xfId="0" applyFont="1" applyFill="1" applyBorder="1" applyAlignment="1" applyProtection="1">
      <alignment horizontal="left" vertical="center" wrapText="1"/>
      <protection locked="0"/>
    </xf>
    <xf numFmtId="0" fontId="5" fillId="0" borderId="46" xfId="0" applyFont="1" applyFill="1" applyBorder="1" applyAlignment="1">
      <alignment horizontal="center" vertical="center"/>
    </xf>
    <xf numFmtId="0" fontId="2" fillId="0" borderId="46"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46" xfId="0" applyFont="1" applyFill="1" applyBorder="1" applyAlignment="1">
      <alignment horizontal="justify" vertical="center" wrapText="1"/>
    </xf>
    <xf numFmtId="9" fontId="11" fillId="0" borderId="46" xfId="0" applyNumberFormat="1" applyFont="1" applyFill="1" applyBorder="1" applyAlignment="1" applyProtection="1">
      <alignment horizontal="center" vertical="center" wrapText="1"/>
    </xf>
    <xf numFmtId="9" fontId="5" fillId="0" borderId="46" xfId="0" applyNumberFormat="1" applyFont="1" applyFill="1" applyBorder="1" applyAlignment="1">
      <alignment horizontal="center" vertical="center"/>
    </xf>
    <xf numFmtId="0" fontId="10" fillId="2" borderId="46" xfId="0" applyFont="1" applyFill="1" applyBorder="1" applyAlignment="1" applyProtection="1">
      <alignment horizontal="center" vertical="center" wrapText="1"/>
      <protection locked="0"/>
    </xf>
    <xf numFmtId="0" fontId="10" fillId="0" borderId="47" xfId="0" applyFont="1" applyFill="1" applyBorder="1" applyAlignment="1" applyProtection="1">
      <alignment vertical="center"/>
      <protection locked="0"/>
    </xf>
    <xf numFmtId="14" fontId="10" fillId="2" borderId="45" xfId="0" applyNumberFormat="1" applyFont="1" applyFill="1" applyBorder="1" applyAlignment="1">
      <alignment horizontal="center" vertical="center" wrapText="1"/>
    </xf>
    <xf numFmtId="0" fontId="10" fillId="2" borderId="46" xfId="0" applyFont="1" applyFill="1" applyBorder="1" applyAlignment="1">
      <alignment horizontal="justify" vertical="center" wrapText="1"/>
    </xf>
    <xf numFmtId="0" fontId="5" fillId="2" borderId="46"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14" fontId="10" fillId="2" borderId="28" xfId="0"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 xfId="0" applyFont="1" applyFill="1" applyBorder="1" applyAlignment="1">
      <alignment vertical="center" wrapText="1"/>
    </xf>
    <xf numFmtId="0" fontId="5" fillId="0" borderId="26" xfId="0" applyFont="1" applyFill="1" applyBorder="1" applyAlignment="1">
      <alignment vertical="center" wrapText="1"/>
    </xf>
    <xf numFmtId="0" fontId="21" fillId="0" borderId="26" xfId="0" applyFont="1" applyFill="1" applyBorder="1" applyAlignment="1" applyProtection="1">
      <alignment vertical="center" wrapText="1"/>
      <protection locked="0"/>
    </xf>
    <xf numFmtId="0" fontId="21" fillId="0" borderId="15" xfId="0" applyFont="1" applyFill="1" applyBorder="1" applyAlignment="1" applyProtection="1">
      <alignment vertical="center" wrapText="1"/>
      <protection locked="0"/>
    </xf>
    <xf numFmtId="0" fontId="5" fillId="0" borderId="26" xfId="0" applyFont="1" applyFill="1" applyBorder="1" applyAlignment="1">
      <alignment horizontal="justify" vertical="center"/>
    </xf>
    <xf numFmtId="0" fontId="5" fillId="2" borderId="45" xfId="0" applyFont="1" applyFill="1" applyBorder="1" applyAlignment="1">
      <alignment horizontal="center" vertical="center"/>
    </xf>
    <xf numFmtId="0" fontId="7" fillId="0" borderId="46" xfId="0" applyFont="1" applyFill="1" applyBorder="1" applyAlignment="1">
      <alignment horizontal="center" vertical="center"/>
    </xf>
    <xf numFmtId="0" fontId="23" fillId="2" borderId="46" xfId="0" applyFont="1" applyFill="1" applyBorder="1" applyAlignment="1">
      <alignment horizontal="justify" vertical="center" wrapText="1"/>
    </xf>
    <xf numFmtId="0" fontId="5" fillId="0" borderId="46" xfId="0" applyFont="1" applyFill="1" applyBorder="1" applyAlignment="1" applyProtection="1">
      <alignment horizontal="center" vertical="center" wrapText="1"/>
      <protection locked="0"/>
    </xf>
    <xf numFmtId="0" fontId="5" fillId="0" borderId="46" xfId="0" applyFont="1" applyFill="1" applyBorder="1" applyAlignment="1" applyProtection="1">
      <alignment vertical="center" wrapText="1"/>
      <protection locked="0"/>
    </xf>
    <xf numFmtId="0" fontId="21" fillId="0" borderId="46" xfId="0" applyFont="1" applyFill="1" applyBorder="1" applyAlignment="1" applyProtection="1">
      <alignment vertical="center" wrapText="1"/>
      <protection locked="0"/>
    </xf>
    <xf numFmtId="14" fontId="10" fillId="2" borderId="45" xfId="0" applyNumberFormat="1" applyFont="1" applyFill="1" applyBorder="1" applyAlignment="1" applyProtection="1">
      <alignment horizontal="center" vertical="center"/>
      <protection locked="0"/>
    </xf>
    <xf numFmtId="0" fontId="10" fillId="2" borderId="46"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10" fillId="2" borderId="46" xfId="0" applyFont="1" applyFill="1" applyBorder="1" applyAlignment="1" applyProtection="1">
      <alignment vertical="center"/>
      <protection locked="0"/>
    </xf>
    <xf numFmtId="0" fontId="5" fillId="0" borderId="0" xfId="0" applyFont="1" applyFill="1" applyBorder="1" applyAlignment="1">
      <alignment vertical="center"/>
    </xf>
    <xf numFmtId="0" fontId="5" fillId="0" borderId="0" xfId="0" applyFont="1" applyFill="1" applyBorder="1" applyAlignment="1" applyProtection="1">
      <alignment vertical="center" wrapText="1"/>
      <protection locked="0"/>
    </xf>
    <xf numFmtId="0" fontId="10" fillId="0" borderId="0" xfId="2" applyFont="1" applyFill="1" applyBorder="1" applyAlignment="1" applyProtection="1">
      <alignment horizontal="center" vertical="center" wrapText="1"/>
      <protection locked="0"/>
    </xf>
    <xf numFmtId="9" fontId="10" fillId="0" borderId="0" xfId="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protection locked="0"/>
    </xf>
    <xf numFmtId="0" fontId="5"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wrapText="1"/>
    </xf>
    <xf numFmtId="0" fontId="10" fillId="0" borderId="0" xfId="2" applyFont="1" applyFill="1" applyBorder="1" applyAlignment="1" applyProtection="1">
      <alignment vertical="center" wrapText="1"/>
      <protection locked="0"/>
    </xf>
    <xf numFmtId="0" fontId="24"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9" fontId="2" fillId="0" borderId="0" xfId="1" applyFont="1" applyFill="1" applyAlignment="1">
      <alignment horizontal="center"/>
    </xf>
    <xf numFmtId="0" fontId="13" fillId="14" borderId="1" xfId="0" applyFont="1" applyFill="1" applyBorder="1" applyAlignment="1">
      <alignment horizontal="center" vertical="center"/>
    </xf>
    <xf numFmtId="0" fontId="7" fillId="14" borderId="1" xfId="0" applyFont="1" applyFill="1" applyBorder="1" applyAlignment="1">
      <alignment horizontal="center" vertical="center" wrapText="1"/>
    </xf>
    <xf numFmtId="0" fontId="25" fillId="2" borderId="24" xfId="0" applyFont="1" applyFill="1" applyBorder="1" applyAlignment="1">
      <alignment horizontal="center" vertical="center" wrapText="1"/>
    </xf>
    <xf numFmtId="14" fontId="25" fillId="2" borderId="32"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18" borderId="1" xfId="0" applyFont="1" applyFill="1" applyBorder="1" applyAlignment="1">
      <alignment horizontal="justify" vertical="center" wrapText="1"/>
    </xf>
    <xf numFmtId="0" fontId="4" fillId="15"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6" borderId="1" xfId="0" applyFont="1" applyFill="1" applyBorder="1" applyAlignment="1">
      <alignment horizontal="justify" vertical="center" wrapText="1"/>
    </xf>
    <xf numFmtId="0" fontId="4" fillId="19" borderId="58" xfId="0" applyFont="1" applyFill="1" applyBorder="1" applyAlignment="1">
      <alignment horizontal="center" vertical="center" wrapText="1"/>
    </xf>
    <xf numFmtId="0" fontId="4" fillId="19" borderId="59" xfId="0" applyFont="1" applyFill="1" applyBorder="1" applyAlignment="1">
      <alignment horizontal="center" vertical="center" wrapText="1"/>
    </xf>
    <xf numFmtId="0" fontId="4" fillId="19" borderId="62" xfId="0" applyFont="1" applyFill="1" applyBorder="1" applyAlignment="1">
      <alignment horizontal="justify" vertical="center" wrapText="1"/>
    </xf>
    <xf numFmtId="0" fontId="4" fillId="19" borderId="63" xfId="0" applyFont="1" applyFill="1" applyBorder="1" applyAlignment="1">
      <alignment horizontal="center" vertical="center" wrapText="1"/>
    </xf>
    <xf numFmtId="0" fontId="4" fillId="19" borderId="66" xfId="0" applyFont="1" applyFill="1" applyBorder="1" applyAlignment="1">
      <alignment horizontal="center" vertical="center" wrapText="1"/>
    </xf>
    <xf numFmtId="9" fontId="4" fillId="19" borderId="50" xfId="0" applyNumberFormat="1" applyFont="1" applyFill="1" applyBorder="1" applyAlignment="1">
      <alignment horizontal="center" vertical="center" wrapText="1"/>
    </xf>
    <xf numFmtId="0" fontId="26" fillId="15" borderId="67" xfId="0" applyFont="1" applyFill="1" applyBorder="1" applyAlignment="1">
      <alignment horizontal="center" vertical="center" wrapText="1"/>
    </xf>
    <xf numFmtId="0" fontId="26" fillId="15" borderId="68" xfId="0" applyFont="1" applyFill="1" applyBorder="1" applyAlignment="1">
      <alignment horizontal="center" vertical="center" wrapText="1"/>
    </xf>
    <xf numFmtId="0" fontId="26" fillId="18" borderId="69" xfId="0" applyFont="1" applyFill="1" applyBorder="1" applyAlignment="1">
      <alignment horizontal="center" vertical="center" wrapText="1"/>
    </xf>
    <xf numFmtId="0" fontId="26" fillId="6" borderId="70" xfId="0" applyFont="1" applyFill="1" applyBorder="1" applyAlignment="1">
      <alignment horizontal="center" vertical="center" wrapText="1"/>
    </xf>
    <xf numFmtId="0" fontId="26" fillId="6" borderId="71" xfId="0" applyFont="1" applyFill="1" applyBorder="1" applyAlignment="1">
      <alignment horizontal="center" vertical="center" wrapText="1"/>
    </xf>
    <xf numFmtId="0" fontId="26" fillId="15" borderId="71" xfId="0" applyFont="1" applyFill="1" applyBorder="1" applyAlignment="1">
      <alignment horizontal="center" vertical="center" wrapText="1"/>
    </xf>
    <xf numFmtId="0" fontId="26" fillId="18" borderId="72" xfId="0" applyFont="1" applyFill="1" applyBorder="1" applyAlignment="1">
      <alignment horizontal="center" vertical="center" wrapText="1"/>
    </xf>
    <xf numFmtId="0" fontId="26" fillId="15" borderId="70" xfId="0" applyFont="1" applyFill="1" applyBorder="1" applyAlignment="1">
      <alignment horizontal="center" vertical="center" wrapText="1"/>
    </xf>
    <xf numFmtId="0" fontId="26" fillId="16" borderId="70" xfId="0" applyFont="1" applyFill="1" applyBorder="1" applyAlignment="1">
      <alignment horizontal="center" vertical="center" wrapText="1"/>
    </xf>
    <xf numFmtId="0" fontId="7" fillId="6" borderId="71" xfId="0" applyFont="1" applyFill="1" applyBorder="1" applyAlignment="1">
      <alignment horizontal="center" vertical="center" wrapText="1"/>
    </xf>
    <xf numFmtId="0" fontId="7" fillId="15" borderId="71" xfId="0" applyFont="1" applyFill="1" applyBorder="1" applyAlignment="1">
      <alignment horizontal="center" vertical="center" wrapText="1"/>
    </xf>
    <xf numFmtId="0" fontId="7" fillId="18" borderId="72" xfId="0" applyFont="1" applyFill="1" applyBorder="1" applyAlignment="1">
      <alignment horizontal="center" vertical="center" wrapText="1"/>
    </xf>
    <xf numFmtId="0" fontId="26" fillId="16" borderId="73" xfId="0" applyFont="1" applyFill="1" applyBorder="1" applyAlignment="1">
      <alignment horizontal="center" vertical="center" wrapText="1"/>
    </xf>
    <xf numFmtId="0" fontId="26" fillId="16" borderId="74" xfId="0" applyFont="1" applyFill="1" applyBorder="1" applyAlignment="1">
      <alignment horizontal="center" vertical="center" wrapText="1"/>
    </xf>
    <xf numFmtId="0" fontId="26" fillId="6" borderId="74" xfId="0" applyFont="1" applyFill="1" applyBorder="1" applyAlignment="1">
      <alignment horizontal="center" vertical="center" wrapText="1"/>
    </xf>
    <xf numFmtId="0" fontId="26" fillId="15" borderId="74" xfId="0" applyFont="1" applyFill="1" applyBorder="1" applyAlignment="1">
      <alignment horizontal="center" vertical="center" wrapText="1"/>
    </xf>
    <xf numFmtId="0" fontId="26" fillId="18" borderId="75" xfId="0" applyFont="1" applyFill="1" applyBorder="1" applyAlignment="1">
      <alignment horizontal="center" vertical="center" wrapText="1"/>
    </xf>
    <xf numFmtId="0" fontId="7" fillId="6" borderId="74" xfId="0" applyFont="1" applyFill="1" applyBorder="1" applyAlignment="1">
      <alignment horizontal="center" vertical="center" wrapText="1"/>
    </xf>
    <xf numFmtId="0" fontId="7" fillId="15" borderId="74" xfId="0" applyFont="1" applyFill="1" applyBorder="1" applyAlignment="1">
      <alignment horizontal="center" vertical="center" wrapText="1"/>
    </xf>
    <xf numFmtId="0" fontId="7" fillId="18" borderId="75" xfId="0" applyFont="1" applyFill="1" applyBorder="1" applyAlignment="1">
      <alignment horizontal="center" vertical="center" wrapText="1"/>
    </xf>
    <xf numFmtId="9" fontId="2" fillId="19" borderId="59" xfId="0" applyNumberFormat="1" applyFont="1" applyFill="1" applyBorder="1" applyAlignment="1">
      <alignment horizontal="center" vertical="center" wrapText="1"/>
    </xf>
    <xf numFmtId="0" fontId="15" fillId="12" borderId="21" xfId="0" applyFont="1" applyFill="1" applyBorder="1" applyAlignment="1">
      <alignment horizontal="center" vertical="center" wrapText="1"/>
    </xf>
    <xf numFmtId="14" fontId="10" fillId="0" borderId="14" xfId="0" applyNumberFormat="1" applyFont="1" applyFill="1" applyBorder="1" applyAlignment="1">
      <alignment horizontal="center" vertical="center" wrapText="1"/>
    </xf>
    <xf numFmtId="14" fontId="10" fillId="0" borderId="25"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26" xfId="0" applyFont="1" applyFill="1" applyBorder="1" applyAlignment="1">
      <alignment horizontal="left" vertical="top" wrapText="1"/>
    </xf>
    <xf numFmtId="0" fontId="8" fillId="0" borderId="26"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10" fillId="0" borderId="1" xfId="0" applyFont="1" applyFill="1" applyBorder="1" applyAlignment="1">
      <alignment horizontal="left" vertical="top" wrapText="1"/>
    </xf>
    <xf numFmtId="14" fontId="10" fillId="0" borderId="34" xfId="0" applyNumberFormat="1" applyFont="1" applyFill="1" applyBorder="1" applyAlignment="1">
      <alignment vertical="center" wrapText="1"/>
    </xf>
    <xf numFmtId="0" fontId="10" fillId="0" borderId="29"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wrapText="1"/>
      <protection locked="0"/>
    </xf>
    <xf numFmtId="14" fontId="10" fillId="0" borderId="20" xfId="0" applyNumberFormat="1" applyFont="1" applyFill="1" applyBorder="1" applyAlignment="1" applyProtection="1">
      <alignment horizontal="center" vertical="center" wrapText="1"/>
      <protection locked="0"/>
    </xf>
    <xf numFmtId="14" fontId="10" fillId="0" borderId="23" xfId="0" applyNumberFormat="1"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2" fillId="0" borderId="0" xfId="0" applyFont="1" applyFill="1" applyAlignment="1">
      <alignment horizontal="left" vertical="center"/>
    </xf>
    <xf numFmtId="0" fontId="5" fillId="0" borderId="0" xfId="0" applyFont="1" applyFill="1" applyAlignment="1">
      <alignment horizontal="left" vertical="center"/>
    </xf>
    <xf numFmtId="0" fontId="10" fillId="0" borderId="0" xfId="0" applyFont="1" applyFill="1" applyBorder="1" applyAlignment="1">
      <alignment horizontal="left" vertical="center" wrapText="1"/>
    </xf>
    <xf numFmtId="0" fontId="10" fillId="2" borderId="46" xfId="0" applyFont="1" applyFill="1" applyBorder="1" applyAlignment="1">
      <alignment horizontal="left" vertical="center" wrapText="1"/>
    </xf>
    <xf numFmtId="0" fontId="10" fillId="0" borderId="2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5" fillId="2" borderId="46" xfId="0" applyFont="1" applyFill="1" applyBorder="1" applyAlignment="1">
      <alignment horizontal="left" vertical="center" wrapText="1"/>
    </xf>
    <xf numFmtId="9" fontId="10" fillId="0" borderId="15" xfId="0" applyNumberFormat="1" applyFont="1" applyFill="1" applyBorder="1" applyAlignment="1">
      <alignment horizontal="left" vertical="center" wrapText="1"/>
    </xf>
    <xf numFmtId="9" fontId="10" fillId="0" borderId="26" xfId="0" applyNumberFormat="1" applyFont="1" applyFill="1" applyBorder="1" applyAlignment="1">
      <alignment horizontal="left" vertical="center" wrapText="1"/>
    </xf>
    <xf numFmtId="0" fontId="8" fillId="12" borderId="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0" borderId="16"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wrapText="1"/>
      <protection locked="0"/>
    </xf>
    <xf numFmtId="0" fontId="32" fillId="0" borderId="27" xfId="3" applyFont="1" applyFill="1" applyBorder="1" applyAlignment="1" applyProtection="1">
      <alignment horizontal="left" vertical="center" wrapText="1"/>
      <protection locked="0"/>
    </xf>
    <xf numFmtId="0" fontId="10" fillId="0" borderId="40"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left" vertical="center" wrapText="1"/>
      <protection locked="0"/>
    </xf>
    <xf numFmtId="0" fontId="10" fillId="2" borderId="47" xfId="0" applyFont="1" applyFill="1" applyBorder="1" applyAlignment="1">
      <alignment horizontal="justify" vertical="center" wrapText="1"/>
    </xf>
    <xf numFmtId="0" fontId="10" fillId="0" borderId="30" xfId="0" applyFont="1" applyFill="1" applyBorder="1" applyAlignment="1" applyProtection="1">
      <alignment horizontal="left" vertical="center" wrapText="1"/>
      <protection locked="0"/>
    </xf>
    <xf numFmtId="0" fontId="10" fillId="0" borderId="35" xfId="0" applyFont="1" applyFill="1" applyBorder="1" applyAlignment="1" applyProtection="1">
      <alignment horizontal="left" vertical="center" wrapText="1"/>
      <protection locked="0"/>
    </xf>
    <xf numFmtId="0" fontId="25" fillId="0" borderId="1" xfId="0" applyFont="1" applyFill="1" applyBorder="1" applyAlignment="1">
      <alignment horizontal="justify" vertical="center" wrapText="1"/>
    </xf>
    <xf numFmtId="0" fontId="10" fillId="2" borderId="29"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22" xfId="0" applyFont="1" applyFill="1" applyBorder="1" applyAlignment="1">
      <alignment horizontal="left" vertical="center" wrapText="1"/>
    </xf>
    <xf numFmtId="14" fontId="10" fillId="0" borderId="28" xfId="0" applyNumberFormat="1" applyFont="1" applyFill="1" applyBorder="1" applyAlignment="1" applyProtection="1">
      <alignment horizontal="center" vertical="center"/>
      <protection locked="0"/>
    </xf>
    <xf numFmtId="14" fontId="10" fillId="0" borderId="33" xfId="0" applyNumberFormat="1" applyFont="1" applyFill="1" applyBorder="1" applyAlignment="1" applyProtection="1">
      <alignment horizontal="center" vertical="center"/>
      <protection locked="0"/>
    </xf>
    <xf numFmtId="0" fontId="10" fillId="0" borderId="29"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7" fillId="14" borderId="2" xfId="0" applyFont="1" applyFill="1" applyBorder="1" applyAlignment="1">
      <alignment horizontal="center" vertical="center"/>
    </xf>
    <xf numFmtId="0" fontId="7" fillId="14" borderId="3" xfId="0" applyFont="1" applyFill="1" applyBorder="1" applyAlignment="1">
      <alignment horizontal="center" vertical="center"/>
    </xf>
    <xf numFmtId="0" fontId="7" fillId="14" borderId="4" xfId="0" applyFont="1" applyFill="1" applyBorder="1" applyAlignment="1">
      <alignment horizontal="center" vertical="center"/>
    </xf>
    <xf numFmtId="0" fontId="10" fillId="0" borderId="15"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protection locked="0"/>
    </xf>
    <xf numFmtId="14" fontId="10" fillId="2" borderId="14" xfId="0" applyNumberFormat="1" applyFont="1" applyFill="1" applyBorder="1" applyAlignment="1">
      <alignment horizontal="center" vertical="center" wrapText="1"/>
    </xf>
    <xf numFmtId="14" fontId="10" fillId="2" borderId="2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6" xfId="0" applyFont="1" applyFill="1" applyBorder="1" applyAlignment="1">
      <alignment horizontal="center" vertical="center" wrapText="1"/>
    </xf>
    <xf numFmtId="9" fontId="10" fillId="0" borderId="15" xfId="1" applyFont="1" applyFill="1" applyBorder="1" applyAlignment="1" applyProtection="1">
      <alignment horizontal="center" vertical="center" wrapText="1"/>
      <protection locked="0"/>
    </xf>
    <xf numFmtId="9" fontId="10" fillId="0" borderId="26" xfId="1" applyFont="1" applyFill="1" applyBorder="1" applyAlignment="1" applyProtection="1">
      <alignment horizontal="center" vertical="center" wrapText="1"/>
      <protection locked="0"/>
    </xf>
    <xf numFmtId="0" fontId="10" fillId="2" borderId="15" xfId="2" applyFont="1" applyFill="1" applyBorder="1" applyAlignment="1" applyProtection="1">
      <alignment horizontal="center" vertical="center" wrapText="1"/>
      <protection locked="0"/>
    </xf>
    <xf numFmtId="0" fontId="10" fillId="2" borderId="26" xfId="2" applyFont="1" applyFill="1" applyBorder="1" applyAlignment="1" applyProtection="1">
      <alignment horizontal="center" vertical="center" wrapText="1"/>
      <protection locked="0"/>
    </xf>
    <xf numFmtId="0" fontId="10" fillId="2" borderId="29" xfId="0" applyFont="1" applyFill="1" applyBorder="1" applyAlignment="1" applyProtection="1">
      <alignment horizontal="justify" vertical="center" wrapText="1"/>
      <protection locked="0"/>
    </xf>
    <xf numFmtId="0" fontId="10" fillId="2" borderId="34" xfId="0" applyFont="1" applyFill="1" applyBorder="1" applyAlignment="1" applyProtection="1">
      <alignment horizontal="justify" vertical="center" wrapText="1"/>
      <protection locked="0"/>
    </xf>
    <xf numFmtId="9" fontId="5" fillId="0" borderId="15"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0" borderId="26" xfId="0" applyNumberFormat="1" applyFont="1" applyFill="1" applyBorder="1" applyAlignment="1">
      <alignment horizontal="center" vertical="center"/>
    </xf>
    <xf numFmtId="14" fontId="10" fillId="2" borderId="28" xfId="0" applyNumberFormat="1" applyFont="1" applyFill="1" applyBorder="1" applyAlignment="1" applyProtection="1">
      <alignment horizontal="center" vertical="center"/>
      <protection locked="0"/>
    </xf>
    <xf numFmtId="14" fontId="10" fillId="2" borderId="33" xfId="0" applyNumberFormat="1" applyFont="1" applyFill="1" applyBorder="1" applyAlignment="1" applyProtection="1">
      <alignment horizontal="center" vertical="center"/>
      <protection locked="0"/>
    </xf>
    <xf numFmtId="9" fontId="10" fillId="0" borderId="15" xfId="1" applyFont="1" applyFill="1" applyBorder="1" applyAlignment="1" applyProtection="1">
      <alignment horizontal="center" vertical="center" wrapText="1"/>
    </xf>
    <xf numFmtId="9" fontId="10" fillId="0" borderId="26" xfId="1"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wrapText="1"/>
    </xf>
    <xf numFmtId="0" fontId="10" fillId="2" borderId="29"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7" fillId="2" borderId="14" xfId="0" applyFont="1" applyFill="1" applyBorder="1" applyAlignment="1">
      <alignment horizontal="center" vertical="center"/>
    </xf>
    <xf numFmtId="0" fontId="7" fillId="2" borderId="2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6" xfId="0" applyFont="1" applyFill="1" applyBorder="1" applyAlignment="1">
      <alignment horizontal="center" vertical="center"/>
    </xf>
    <xf numFmtId="14" fontId="10" fillId="2" borderId="31" xfId="0" applyNumberFormat="1" applyFont="1" applyFill="1" applyBorder="1" applyAlignment="1" applyProtection="1">
      <alignment horizontal="center" vertical="center"/>
      <protection locked="0"/>
    </xf>
    <xf numFmtId="0" fontId="10" fillId="2" borderId="22" xfId="0" applyFont="1" applyFill="1" applyBorder="1" applyAlignment="1" applyProtection="1">
      <alignment horizontal="justify" vertical="center" wrapText="1"/>
      <protection locked="0"/>
    </xf>
    <xf numFmtId="0" fontId="10" fillId="0" borderId="21" xfId="0" applyFont="1" applyFill="1" applyBorder="1" applyAlignment="1" applyProtection="1">
      <alignment horizontal="center" vertical="center"/>
      <protection locked="0"/>
    </xf>
    <xf numFmtId="9" fontId="10" fillId="0" borderId="1" xfId="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0" fillId="2" borderId="1" xfId="2"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protection locked="0"/>
    </xf>
    <xf numFmtId="0" fontId="5" fillId="0" borderId="15" xfId="0" applyFont="1" applyFill="1" applyBorder="1" applyAlignment="1">
      <alignment horizontal="justify" vertical="center" wrapText="1"/>
    </xf>
    <xf numFmtId="0" fontId="5" fillId="0" borderId="1" xfId="0" applyFont="1" applyFill="1" applyBorder="1" applyAlignment="1">
      <alignment horizontal="justify" vertical="center" wrapText="1"/>
    </xf>
    <xf numFmtId="9" fontId="11" fillId="0" borderId="15" xfId="0" applyNumberFormat="1" applyFont="1" applyFill="1" applyBorder="1" applyAlignment="1" applyProtection="1">
      <alignment horizontal="center" vertical="center" wrapText="1"/>
    </xf>
    <xf numFmtId="9" fontId="11" fillId="0" borderId="1" xfId="0" applyNumberFormat="1" applyFont="1" applyFill="1" applyBorder="1" applyAlignment="1" applyProtection="1">
      <alignment horizontal="center" vertical="center" wrapText="1"/>
    </xf>
    <xf numFmtId="0" fontId="7" fillId="2" borderId="20" xfId="0" applyFont="1" applyFill="1" applyBorder="1" applyAlignment="1">
      <alignment horizontal="center" vertical="center"/>
    </xf>
    <xf numFmtId="0" fontId="5" fillId="0" borderId="1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10" fillId="0" borderId="29"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43" xfId="0" applyFont="1" applyFill="1" applyBorder="1" applyAlignment="1">
      <alignment horizontal="center" vertical="center" wrapText="1"/>
    </xf>
    <xf numFmtId="14" fontId="10" fillId="0" borderId="28" xfId="0" applyNumberFormat="1" applyFont="1" applyFill="1" applyBorder="1" applyAlignment="1">
      <alignment horizontal="center" vertical="center" wrapText="1"/>
    </xf>
    <xf numFmtId="14" fontId="10" fillId="0" borderId="31" xfId="0" applyNumberFormat="1" applyFont="1" applyFill="1" applyBorder="1" applyAlignment="1">
      <alignment horizontal="center" vertical="center" wrapText="1"/>
    </xf>
    <xf numFmtId="14" fontId="10" fillId="0" borderId="42" xfId="0" applyNumberFormat="1" applyFont="1" applyFill="1" applyBorder="1" applyAlignment="1">
      <alignment horizontal="center" vertical="center" wrapText="1"/>
    </xf>
    <xf numFmtId="0" fontId="10" fillId="0" borderId="29" xfId="0" applyFont="1" applyFill="1" applyBorder="1" applyAlignment="1">
      <alignment horizontal="justify" vertical="center" wrapText="1"/>
    </xf>
    <xf numFmtId="0" fontId="10" fillId="0" borderId="22" xfId="0" applyFont="1" applyFill="1" applyBorder="1" applyAlignment="1">
      <alignment horizontal="justify" vertical="center" wrapText="1"/>
    </xf>
    <xf numFmtId="0" fontId="10" fillId="0" borderId="34" xfId="0" applyFont="1" applyFill="1" applyBorder="1" applyAlignment="1">
      <alignment horizontal="justify" vertical="center" wrapText="1"/>
    </xf>
    <xf numFmtId="0" fontId="5" fillId="0" borderId="22" xfId="0" applyFont="1" applyBorder="1" applyAlignment="1">
      <alignment horizontal="center" vertical="center" wrapText="1"/>
    </xf>
    <xf numFmtId="0" fontId="5" fillId="0" borderId="41" xfId="0" applyFont="1" applyBorder="1" applyAlignment="1">
      <alignment horizontal="center" vertical="center" wrapText="1"/>
    </xf>
    <xf numFmtId="0" fontId="10" fillId="0" borderId="81"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85" xfId="0" applyFont="1" applyFill="1" applyBorder="1" applyAlignment="1">
      <alignment horizontal="center" vertical="center" wrapText="1"/>
    </xf>
    <xf numFmtId="14" fontId="10" fillId="2" borderId="28" xfId="0" applyNumberFormat="1" applyFont="1" applyFill="1" applyBorder="1" applyAlignment="1">
      <alignment horizontal="center" vertical="center" wrapText="1"/>
    </xf>
    <xf numFmtId="14" fontId="10" fillId="2" borderId="31" xfId="0" applyNumberFormat="1" applyFont="1" applyFill="1" applyBorder="1" applyAlignment="1">
      <alignment horizontal="center" vertical="center" wrapText="1"/>
    </xf>
    <xf numFmtId="14" fontId="10" fillId="2" borderId="42" xfId="0" applyNumberFormat="1" applyFont="1" applyFill="1" applyBorder="1" applyAlignment="1">
      <alignment horizontal="center" vertical="center" wrapText="1"/>
    </xf>
    <xf numFmtId="0" fontId="10" fillId="2" borderId="29" xfId="0" applyFont="1" applyFill="1" applyBorder="1" applyAlignment="1">
      <alignment horizontal="justify" vertical="center" wrapText="1"/>
    </xf>
    <xf numFmtId="0" fontId="10" fillId="2" borderId="22" xfId="0" applyFont="1" applyFill="1" applyBorder="1" applyAlignment="1">
      <alignment horizontal="justify" vertical="center" wrapText="1"/>
    </xf>
    <xf numFmtId="0" fontId="10" fillId="2" borderId="41" xfId="0" applyFont="1" applyFill="1" applyBorder="1" applyAlignment="1">
      <alignment horizontal="justify" vertical="center" wrapText="1"/>
    </xf>
    <xf numFmtId="0" fontId="10" fillId="2" borderId="22" xfId="0" applyFont="1" applyFill="1" applyBorder="1" applyAlignment="1">
      <alignment horizontal="center" vertical="center" wrapText="1"/>
    </xf>
    <xf numFmtId="0" fontId="10" fillId="2" borderId="41" xfId="0" applyFont="1" applyFill="1" applyBorder="1" applyAlignment="1">
      <alignment horizontal="center" vertical="center" wrapText="1"/>
    </xf>
    <xf numFmtId="14" fontId="10" fillId="0" borderId="80" xfId="0" applyNumberFormat="1" applyFont="1" applyFill="1" applyBorder="1" applyAlignment="1">
      <alignment horizontal="center" vertical="center" wrapText="1"/>
    </xf>
    <xf numFmtId="14" fontId="10" fillId="0" borderId="82" xfId="0" applyNumberFormat="1" applyFont="1" applyFill="1" applyBorder="1" applyAlignment="1">
      <alignment horizontal="center" vertical="center" wrapText="1"/>
    </xf>
    <xf numFmtId="14" fontId="10" fillId="0" borderId="84" xfId="0" applyNumberFormat="1"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10" fillId="2" borderId="30" xfId="0" applyFont="1" applyFill="1" applyBorder="1" applyAlignment="1" applyProtection="1">
      <alignment horizontal="center" vertical="center" wrapText="1"/>
      <protection locked="0"/>
    </xf>
    <xf numFmtId="0" fontId="10" fillId="2" borderId="35" xfId="0" applyFont="1" applyFill="1" applyBorder="1" applyAlignment="1" applyProtection="1">
      <alignment horizontal="center" vertical="center" wrapText="1"/>
      <protection locked="0"/>
    </xf>
    <xf numFmtId="14" fontId="10" fillId="2" borderId="33" xfId="0" applyNumberFormat="1" applyFont="1" applyFill="1" applyBorder="1" applyAlignment="1">
      <alignment horizontal="center" vertical="center" wrapText="1"/>
    </xf>
    <xf numFmtId="0" fontId="10" fillId="0" borderId="29" xfId="0" applyFont="1" applyFill="1" applyBorder="1" applyAlignment="1" applyProtection="1">
      <alignment horizontal="left" vertical="center"/>
      <protection locked="0"/>
    </xf>
    <xf numFmtId="0" fontId="10" fillId="0" borderId="34" xfId="0" applyFont="1" applyFill="1" applyBorder="1" applyAlignment="1" applyProtection="1">
      <alignment horizontal="left" vertical="center"/>
      <protection locked="0"/>
    </xf>
    <xf numFmtId="0" fontId="10" fillId="0" borderId="29"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9" fontId="10" fillId="0" borderId="29" xfId="1" applyFont="1" applyFill="1" applyBorder="1" applyAlignment="1" applyProtection="1">
      <alignment horizontal="center" vertical="center" wrapText="1"/>
      <protection locked="0"/>
    </xf>
    <xf numFmtId="9" fontId="10" fillId="0" borderId="34" xfId="1" applyFont="1" applyFill="1" applyBorder="1" applyAlignment="1" applyProtection="1">
      <alignment horizontal="center" vertical="center" wrapText="1"/>
      <protection locked="0"/>
    </xf>
    <xf numFmtId="0" fontId="5" fillId="0" borderId="34" xfId="0" applyFont="1" applyFill="1" applyBorder="1" applyAlignment="1">
      <alignment horizontal="center" vertical="center" wrapText="1"/>
    </xf>
    <xf numFmtId="0" fontId="10" fillId="2" borderId="29" xfId="2" applyFont="1" applyFill="1" applyBorder="1" applyAlignment="1" applyProtection="1">
      <alignment horizontal="center" vertical="center" wrapText="1"/>
      <protection locked="0"/>
    </xf>
    <xf numFmtId="0" fontId="10" fillId="2" borderId="34" xfId="2" applyFont="1" applyFill="1" applyBorder="1" applyAlignment="1" applyProtection="1">
      <alignment horizontal="center" vertical="center" wrapText="1"/>
      <protection locked="0"/>
    </xf>
    <xf numFmtId="9" fontId="10" fillId="0" borderId="29" xfId="1" applyFont="1" applyFill="1" applyBorder="1" applyAlignment="1" applyProtection="1">
      <alignment horizontal="center" vertical="center" wrapText="1"/>
    </xf>
    <xf numFmtId="9" fontId="10" fillId="0" borderId="34" xfId="1" applyFont="1" applyFill="1" applyBorder="1" applyAlignment="1" applyProtection="1">
      <alignment horizontal="center" vertical="center" wrapText="1"/>
    </xf>
    <xf numFmtId="0" fontId="2" fillId="0" borderId="2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8" fillId="0" borderId="29"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9" fontId="5" fillId="0" borderId="29" xfId="0" applyNumberFormat="1" applyFont="1" applyFill="1" applyBorder="1" applyAlignment="1">
      <alignment horizontal="center" vertical="center"/>
    </xf>
    <xf numFmtId="9" fontId="5" fillId="0" borderId="34" xfId="0" applyNumberFormat="1" applyFont="1" applyFill="1" applyBorder="1" applyAlignment="1">
      <alignment horizontal="center" vertical="center"/>
    </xf>
    <xf numFmtId="0" fontId="10" fillId="0" borderId="29"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5" fillId="0" borderId="29" xfId="0" applyFont="1" applyFill="1" applyBorder="1" applyAlignment="1">
      <alignment horizontal="justify" vertical="center" wrapText="1"/>
    </xf>
    <xf numFmtId="0" fontId="5" fillId="0" borderId="34" xfId="0" applyFont="1" applyFill="1" applyBorder="1" applyAlignment="1">
      <alignment horizontal="justify" vertical="center" wrapText="1"/>
    </xf>
    <xf numFmtId="9" fontId="11" fillId="0" borderId="29" xfId="0" applyNumberFormat="1" applyFont="1" applyFill="1" applyBorder="1" applyAlignment="1" applyProtection="1">
      <alignment horizontal="center" vertical="center" wrapText="1"/>
    </xf>
    <xf numFmtId="9" fontId="11" fillId="0" borderId="34" xfId="0" applyNumberFormat="1" applyFont="1" applyFill="1" applyBorder="1" applyAlignment="1" applyProtection="1">
      <alignment horizontal="center" vertical="center" wrapText="1"/>
    </xf>
    <xf numFmtId="0" fontId="10" fillId="0" borderId="34" xfId="0" applyFont="1" applyFill="1" applyBorder="1" applyAlignment="1">
      <alignment horizontal="center" vertical="center" wrapText="1"/>
    </xf>
    <xf numFmtId="14" fontId="10" fillId="0" borderId="29" xfId="0" applyNumberFormat="1" applyFont="1" applyFill="1" applyBorder="1" applyAlignment="1">
      <alignment horizontal="center" vertical="center" wrapText="1"/>
    </xf>
    <xf numFmtId="14" fontId="10" fillId="0" borderId="34" xfId="0" applyNumberFormat="1" applyFont="1" applyFill="1" applyBorder="1" applyAlignment="1">
      <alignment horizontal="center" vertical="center" wrapText="1"/>
    </xf>
    <xf numFmtId="0" fontId="7" fillId="2" borderId="28" xfId="0" applyFont="1" applyFill="1" applyBorder="1" applyAlignment="1">
      <alignment horizontal="center" vertical="center"/>
    </xf>
    <xf numFmtId="0" fontId="7" fillId="2" borderId="33"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4"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4" xfId="0" applyFont="1" applyFill="1" applyBorder="1" applyAlignment="1">
      <alignment horizontal="center" vertical="center"/>
    </xf>
    <xf numFmtId="0" fontId="5" fillId="0" borderId="29"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8" fillId="2" borderId="1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0" borderId="1" xfId="0" applyFont="1" applyFill="1" applyBorder="1" applyAlignment="1">
      <alignment horizontal="left" vertical="center" wrapText="1"/>
    </xf>
    <xf numFmtId="14" fontId="10" fillId="2" borderId="20" xfId="0" applyNumberFormat="1" applyFont="1" applyFill="1" applyBorder="1" applyAlignment="1">
      <alignment horizontal="center" vertical="center" wrapText="1"/>
    </xf>
    <xf numFmtId="0" fontId="10" fillId="2" borderId="15"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1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5"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21" xfId="0" applyFont="1" applyFill="1" applyBorder="1" applyAlignment="1">
      <alignment horizontal="left" vertical="center" wrapText="1"/>
    </xf>
    <xf numFmtId="14" fontId="10" fillId="0" borderId="33" xfId="0" applyNumberFormat="1" applyFont="1" applyFill="1" applyBorder="1" applyAlignment="1">
      <alignment horizontal="center" vertical="center" wrapText="1"/>
    </xf>
    <xf numFmtId="0" fontId="10" fillId="0" borderId="26" xfId="0" applyFont="1" applyFill="1" applyBorder="1" applyAlignment="1">
      <alignment horizontal="center" vertical="center" wrapText="1"/>
    </xf>
    <xf numFmtId="14" fontId="10" fillId="2" borderId="29" xfId="0" applyNumberFormat="1" applyFont="1" applyFill="1" applyBorder="1" applyAlignment="1">
      <alignment horizontal="center" vertical="center" wrapText="1"/>
    </xf>
    <xf numFmtId="14" fontId="10" fillId="2" borderId="34" xfId="0" applyNumberFormat="1" applyFont="1" applyFill="1" applyBorder="1" applyAlignment="1">
      <alignment horizontal="center" vertical="center" wrapText="1"/>
    </xf>
    <xf numFmtId="14" fontId="8" fillId="2" borderId="29" xfId="0" applyNumberFormat="1" applyFont="1" applyFill="1" applyBorder="1" applyAlignment="1">
      <alignment horizontal="center" vertical="center" wrapText="1"/>
    </xf>
    <xf numFmtId="14" fontId="8" fillId="2" borderId="34" xfId="0" applyNumberFormat="1" applyFont="1" applyFill="1" applyBorder="1" applyAlignment="1">
      <alignment horizontal="center" vertical="center" wrapText="1"/>
    </xf>
    <xf numFmtId="14" fontId="10" fillId="2" borderId="30" xfId="0" applyNumberFormat="1" applyFont="1" applyFill="1" applyBorder="1" applyAlignment="1">
      <alignment horizontal="center" vertical="center" wrapText="1"/>
    </xf>
    <xf numFmtId="14" fontId="10" fillId="2" borderId="35" xfId="0" applyNumberFormat="1" applyFont="1" applyFill="1" applyBorder="1" applyAlignment="1">
      <alignment horizontal="center" vertical="center" wrapText="1"/>
    </xf>
    <xf numFmtId="14" fontId="10" fillId="2" borderId="29" xfId="0" applyNumberFormat="1" applyFont="1" applyFill="1" applyBorder="1" applyAlignment="1">
      <alignment horizontal="justify" vertical="center" wrapText="1"/>
    </xf>
    <xf numFmtId="14" fontId="10" fillId="2" borderId="34" xfId="0" applyNumberFormat="1" applyFont="1" applyFill="1" applyBorder="1" applyAlignment="1">
      <alignment horizontal="justify" vertical="center" wrapText="1"/>
    </xf>
    <xf numFmtId="0" fontId="5" fillId="0" borderId="1" xfId="0" applyFont="1" applyFill="1" applyBorder="1" applyAlignment="1" applyProtection="1">
      <alignment horizontal="center" vertical="center" wrapText="1"/>
      <protection locked="0"/>
    </xf>
    <xf numFmtId="0" fontId="8"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2" borderId="34" xfId="0" applyFont="1" applyFill="1" applyBorder="1" applyAlignment="1">
      <alignment horizontal="justify" vertical="center" wrapText="1"/>
    </xf>
    <xf numFmtId="0" fontId="10" fillId="2" borderId="34" xfId="0" applyFont="1" applyFill="1" applyBorder="1" applyAlignment="1">
      <alignment horizontal="center" vertical="center" wrapText="1"/>
    </xf>
    <xf numFmtId="0" fontId="10" fillId="0" borderId="34" xfId="0" applyFont="1" applyFill="1" applyBorder="1" applyAlignment="1">
      <alignment horizontal="left" vertical="center" wrapText="1"/>
    </xf>
    <xf numFmtId="0" fontId="10" fillId="2" borderId="26" xfId="0" applyFont="1" applyFill="1" applyBorder="1" applyAlignment="1">
      <alignment horizontal="justify" vertical="center" wrapText="1"/>
    </xf>
    <xf numFmtId="0" fontId="10" fillId="2" borderId="26" xfId="0" applyFont="1" applyFill="1" applyBorder="1" applyAlignment="1">
      <alignment horizontal="center" vertical="center" wrapText="1"/>
    </xf>
    <xf numFmtId="9" fontId="10" fillId="2" borderId="29" xfId="0" applyNumberFormat="1" applyFont="1" applyFill="1" applyBorder="1" applyAlignment="1">
      <alignment horizontal="center" vertical="center" wrapText="1"/>
    </xf>
    <xf numFmtId="9" fontId="10" fillId="2" borderId="34" xfId="0" applyNumberFormat="1" applyFont="1" applyFill="1" applyBorder="1" applyAlignment="1">
      <alignment horizontal="center" vertical="center" wrapText="1"/>
    </xf>
    <xf numFmtId="0" fontId="10" fillId="13" borderId="15" xfId="0" applyFont="1" applyFill="1" applyBorder="1" applyAlignment="1">
      <alignment horizontal="center" vertical="center" wrapText="1"/>
    </xf>
    <xf numFmtId="0" fontId="10" fillId="13" borderId="26"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26" xfId="0" applyFont="1" applyFill="1" applyBorder="1" applyAlignment="1">
      <alignment horizontal="justify" vertical="center" wrapText="1"/>
    </xf>
    <xf numFmtId="0" fontId="8"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14" fontId="10" fillId="0" borderId="14" xfId="0" applyNumberFormat="1" applyFont="1" applyFill="1" applyBorder="1" applyAlignment="1">
      <alignment horizontal="center" vertical="center" wrapText="1"/>
    </xf>
    <xf numFmtId="14" fontId="10" fillId="0" borderId="20" xfId="0" applyNumberFormat="1" applyFont="1" applyFill="1" applyBorder="1" applyAlignment="1">
      <alignment horizontal="center" vertical="center" wrapText="1"/>
    </xf>
    <xf numFmtId="14" fontId="10" fillId="0" borderId="25" xfId="0" applyNumberFormat="1" applyFont="1" applyFill="1" applyBorder="1" applyAlignment="1">
      <alignment horizontal="center" vertical="center" wrapText="1"/>
    </xf>
    <xf numFmtId="0" fontId="10" fillId="0" borderId="26" xfId="0" applyFont="1" applyFill="1" applyBorder="1" applyAlignment="1">
      <alignment horizontal="left" vertical="center" wrapText="1"/>
    </xf>
    <xf numFmtId="9" fontId="10" fillId="2" borderId="22" xfId="0" applyNumberFormat="1" applyFont="1" applyFill="1" applyBorder="1" applyAlignment="1">
      <alignment horizontal="center" vertical="center" wrapText="1"/>
    </xf>
    <xf numFmtId="9" fontId="10" fillId="0" borderId="29" xfId="0" applyNumberFormat="1" applyFont="1" applyFill="1" applyBorder="1" applyAlignment="1">
      <alignment horizontal="left" vertical="center" wrapText="1"/>
    </xf>
    <xf numFmtId="9" fontId="10" fillId="0" borderId="22" xfId="0" applyNumberFormat="1" applyFont="1" applyFill="1" applyBorder="1" applyAlignment="1">
      <alignment horizontal="left" vertical="center" wrapText="1"/>
    </xf>
    <xf numFmtId="9" fontId="10" fillId="0" borderId="34" xfId="0" applyNumberFormat="1" applyFont="1" applyFill="1" applyBorder="1" applyAlignment="1">
      <alignment horizontal="left" vertical="center" wrapText="1"/>
    </xf>
    <xf numFmtId="0" fontId="10" fillId="0" borderId="1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10" fillId="2" borderId="15"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5" fillId="0" borderId="26" xfId="0" applyFont="1" applyFill="1" applyBorder="1" applyAlignment="1">
      <alignment horizontal="justify" vertical="center" wrapText="1"/>
    </xf>
    <xf numFmtId="9" fontId="7" fillId="0" borderId="1" xfId="0" applyNumberFormat="1" applyFont="1" applyFill="1" applyBorder="1" applyAlignment="1">
      <alignment horizontal="center" vertical="center"/>
    </xf>
    <xf numFmtId="9" fontId="7" fillId="0" borderId="26" xfId="0" applyNumberFormat="1" applyFont="1" applyFill="1" applyBorder="1" applyAlignment="1">
      <alignment horizontal="center" vertical="center"/>
    </xf>
    <xf numFmtId="0" fontId="21" fillId="0" borderId="1" xfId="0" applyFont="1" applyFill="1" applyBorder="1" applyAlignment="1" applyProtection="1">
      <alignment horizontal="justify" vertical="center" wrapText="1"/>
      <protection locked="0"/>
    </xf>
    <xf numFmtId="0" fontId="21" fillId="0" borderId="26" xfId="0" applyFont="1" applyFill="1" applyBorder="1" applyAlignment="1" applyProtection="1">
      <alignment horizontal="justify" vertical="center" wrapText="1"/>
      <protection locked="0"/>
    </xf>
    <xf numFmtId="14" fontId="10" fillId="2" borderId="23" xfId="0" applyNumberFormat="1" applyFont="1" applyFill="1" applyBorder="1" applyAlignment="1">
      <alignment horizontal="center" vertical="center" wrapText="1"/>
    </xf>
    <xf numFmtId="0" fontId="10" fillId="2" borderId="29" xfId="0" applyFont="1" applyFill="1" applyBorder="1" applyAlignment="1">
      <alignment vertical="center" wrapText="1"/>
    </xf>
    <xf numFmtId="0" fontId="10" fillId="2" borderId="22" xfId="0" applyFont="1" applyFill="1" applyBorder="1" applyAlignment="1">
      <alignment vertical="center" wrapText="1"/>
    </xf>
    <xf numFmtId="0" fontId="10" fillId="2" borderId="34" xfId="0" applyFont="1" applyFill="1" applyBorder="1" applyAlignment="1">
      <alignment vertical="center" wrapText="1"/>
    </xf>
    <xf numFmtId="0" fontId="10" fillId="2" borderId="30"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0" borderId="22" xfId="0" applyFont="1" applyFill="1" applyBorder="1" applyAlignment="1" applyProtection="1">
      <alignment horizontal="center" vertical="center" wrapText="1"/>
      <protection locked="0"/>
    </xf>
    <xf numFmtId="14" fontId="10" fillId="2" borderId="36" xfId="0" applyNumberFormat="1" applyFont="1" applyFill="1" applyBorder="1" applyAlignment="1">
      <alignment horizontal="center" vertical="center" wrapText="1"/>
    </xf>
    <xf numFmtId="14" fontId="10" fillId="2" borderId="37" xfId="0" applyNumberFormat="1" applyFont="1" applyFill="1" applyBorder="1" applyAlignment="1">
      <alignment horizontal="center" vertical="center" wrapText="1"/>
    </xf>
    <xf numFmtId="14" fontId="10" fillId="2" borderId="38" xfId="0" applyNumberFormat="1" applyFont="1" applyFill="1" applyBorder="1" applyAlignment="1">
      <alignment horizontal="center" vertical="center" wrapText="1"/>
    </xf>
    <xf numFmtId="0" fontId="10" fillId="2" borderId="28" xfId="0" applyFont="1" applyFill="1" applyBorder="1" applyAlignment="1">
      <alignment horizontal="justify" vertical="center" wrapText="1"/>
    </xf>
    <xf numFmtId="0" fontId="10" fillId="2" borderId="31" xfId="0" applyFont="1" applyFill="1" applyBorder="1" applyAlignment="1">
      <alignment horizontal="justify" vertical="center" wrapText="1"/>
    </xf>
    <xf numFmtId="0" fontId="10" fillId="2" borderId="33" xfId="0" applyFont="1" applyFill="1" applyBorder="1" applyAlignment="1">
      <alignment horizontal="justify" vertical="center" wrapText="1"/>
    </xf>
    <xf numFmtId="0" fontId="5" fillId="0" borderId="15" xfId="0" applyFont="1" applyFill="1" applyBorder="1" applyAlignment="1">
      <alignment horizontal="left" vertical="center" wrapText="1"/>
    </xf>
    <xf numFmtId="0" fontId="10" fillId="0" borderId="31"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9" fontId="17" fillId="0" borderId="1" xfId="0" applyNumberFormat="1" applyFont="1" applyFill="1" applyBorder="1" applyAlignment="1">
      <alignment horizontal="center" vertical="center"/>
    </xf>
    <xf numFmtId="9" fontId="17" fillId="0" borderId="26" xfId="0" applyNumberFormat="1" applyFont="1" applyFill="1" applyBorder="1" applyAlignment="1">
      <alignment horizontal="center" vertical="center"/>
    </xf>
    <xf numFmtId="0" fontId="10" fillId="0" borderId="1" xfId="0" applyFont="1" applyFill="1" applyBorder="1" applyAlignment="1">
      <alignment horizontal="justify" vertical="center" wrapText="1"/>
    </xf>
    <xf numFmtId="0" fontId="10" fillId="0" borderId="26" xfId="0" applyFont="1" applyFill="1" applyBorder="1" applyAlignment="1">
      <alignment horizontal="justify" vertical="center" wrapText="1"/>
    </xf>
    <xf numFmtId="9" fontId="11" fillId="0" borderId="26" xfId="0" applyNumberFormat="1" applyFont="1" applyFill="1" applyBorder="1" applyAlignment="1" applyProtection="1">
      <alignment horizontal="center" vertical="center" wrapText="1"/>
    </xf>
    <xf numFmtId="0" fontId="15" fillId="12" borderId="1" xfId="0" applyFont="1" applyFill="1" applyBorder="1" applyAlignment="1">
      <alignment horizontal="center" vertical="center" wrapText="1"/>
    </xf>
    <xf numFmtId="0" fontId="15" fillId="12" borderId="26"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5" fillId="12" borderId="23"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24"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2" borderId="20" xfId="0" applyFont="1" applyFill="1" applyBorder="1" applyAlignment="1">
      <alignment horizontal="center" vertical="center" wrapText="1"/>
    </xf>
    <xf numFmtId="0" fontId="15" fillId="12" borderId="25" xfId="0" applyFont="1" applyFill="1" applyBorder="1" applyAlignment="1">
      <alignment horizontal="center" vertical="center" wrapText="1"/>
    </xf>
    <xf numFmtId="0" fontId="15" fillId="11" borderId="17"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5" fillId="12" borderId="78"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8" fillId="5" borderId="22" xfId="0" applyFont="1" applyFill="1" applyBorder="1" applyAlignment="1">
      <alignment horizontal="center" vertical="center" wrapText="1"/>
    </xf>
    <xf numFmtId="9" fontId="14" fillId="4" borderId="17" xfId="1" applyFont="1" applyFill="1" applyBorder="1" applyAlignment="1">
      <alignment horizontal="center" vertical="center" wrapText="1"/>
    </xf>
    <xf numFmtId="9" fontId="14" fillId="4" borderId="22" xfId="1"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15" fillId="10" borderId="2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9" fillId="0" borderId="0" xfId="0" applyFont="1" applyFill="1" applyBorder="1" applyAlignment="1" applyProtection="1">
      <alignment horizontal="right" vertical="center"/>
      <protection locked="0"/>
    </xf>
    <xf numFmtId="0" fontId="9" fillId="0" borderId="8" xfId="0" applyFont="1" applyFill="1" applyBorder="1" applyAlignment="1" applyProtection="1">
      <alignment horizontal="right" vertical="center"/>
      <protection locked="0"/>
    </xf>
    <xf numFmtId="0" fontId="7" fillId="0" borderId="0" xfId="0" applyFont="1" applyFill="1" applyBorder="1" applyAlignment="1">
      <alignment horizontal="right" vertical="center" wrapText="1"/>
    </xf>
    <xf numFmtId="0" fontId="6" fillId="0" borderId="0" xfId="0" applyFont="1" applyFill="1" applyBorder="1" applyAlignment="1" applyProtection="1">
      <alignment horizontal="justify" vertical="center"/>
      <protection locked="0"/>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4" fillId="9" borderId="17" xfId="0" applyFont="1" applyFill="1" applyBorder="1" applyAlignment="1">
      <alignment horizontal="center" vertical="center"/>
    </xf>
    <xf numFmtId="0" fontId="4" fillId="9" borderId="22"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11" fillId="8" borderId="78" xfId="0" applyFont="1" applyFill="1" applyBorder="1" applyAlignment="1">
      <alignment horizontal="center" vertical="center" wrapText="1"/>
    </xf>
    <xf numFmtId="0" fontId="8" fillId="5" borderId="9" xfId="0" applyFont="1" applyFill="1" applyBorder="1" applyAlignment="1">
      <alignment horizontal="center" vertical="center"/>
    </xf>
    <xf numFmtId="0" fontId="8" fillId="5" borderId="11"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xf>
    <xf numFmtId="0" fontId="6" fillId="0" borderId="0" xfId="0" applyFont="1" applyFill="1" applyBorder="1" applyAlignment="1">
      <alignment horizontal="justify" vertical="center"/>
    </xf>
    <xf numFmtId="0" fontId="8" fillId="0" borderId="0" xfId="0" applyFont="1" applyFill="1" applyBorder="1" applyAlignment="1">
      <alignment horizontal="center" vertical="center" wrapText="1"/>
    </xf>
    <xf numFmtId="0" fontId="7" fillId="0" borderId="6" xfId="0" applyFont="1" applyFill="1" applyBorder="1" applyAlignment="1">
      <alignment horizontal="right" vertical="center"/>
    </xf>
    <xf numFmtId="0" fontId="7" fillId="0" borderId="0" xfId="0" applyFont="1" applyFill="1" applyBorder="1" applyAlignment="1">
      <alignment horizontal="right" vertical="center"/>
    </xf>
    <xf numFmtId="0" fontId="7" fillId="0" borderId="7" xfId="0" applyFont="1" applyFill="1" applyBorder="1" applyAlignment="1">
      <alignment horizontal="left" vertical="center"/>
    </xf>
    <xf numFmtId="0" fontId="7" fillId="0" borderId="0" xfId="0" applyFont="1" applyFill="1" applyBorder="1" applyAlignment="1">
      <alignment horizontal="right"/>
    </xf>
    <xf numFmtId="0" fontId="7" fillId="0" borderId="7" xfId="0" applyFont="1" applyFill="1" applyBorder="1" applyAlignment="1">
      <alignment horizontal="left" vertical="center" wrapText="1"/>
    </xf>
    <xf numFmtId="0" fontId="2" fillId="0" borderId="1" xfId="0" applyFont="1" applyFill="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19" borderId="66" xfId="0" applyFont="1" applyFill="1" applyBorder="1" applyAlignment="1">
      <alignment horizontal="center" vertical="center" wrapText="1"/>
    </xf>
    <xf numFmtId="0" fontId="4" fillId="19" borderId="58" xfId="0" applyFont="1" applyFill="1" applyBorder="1" applyAlignment="1">
      <alignment horizontal="center" vertical="center" wrapText="1"/>
    </xf>
    <xf numFmtId="0" fontId="4" fillId="19" borderId="76" xfId="0" applyFont="1" applyFill="1" applyBorder="1" applyAlignment="1">
      <alignment horizontal="center" vertical="center" wrapText="1"/>
    </xf>
    <xf numFmtId="0" fontId="4" fillId="19" borderId="77"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7" borderId="2"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4" fillId="0" borderId="0" xfId="0" applyFont="1" applyAlignment="1">
      <alignment horizontal="center"/>
    </xf>
    <xf numFmtId="0" fontId="4" fillId="19" borderId="48" xfId="0" applyFont="1" applyFill="1" applyBorder="1" applyAlignment="1">
      <alignment horizontal="center" vertical="center" wrapText="1"/>
    </xf>
    <xf numFmtId="0" fontId="4" fillId="19" borderId="49" xfId="0" applyFont="1" applyFill="1" applyBorder="1" applyAlignment="1">
      <alignment horizontal="center" vertical="center" wrapText="1"/>
    </xf>
    <xf numFmtId="0" fontId="4" fillId="19" borderId="50" xfId="0" applyFont="1" applyFill="1" applyBorder="1" applyAlignment="1">
      <alignment horizontal="center" vertical="center" wrapText="1"/>
    </xf>
    <xf numFmtId="0" fontId="4" fillId="19" borderId="51" xfId="0" applyFont="1" applyFill="1" applyBorder="1" applyAlignment="1">
      <alignment horizontal="center" vertical="center" wrapText="1"/>
    </xf>
    <xf numFmtId="0" fontId="4" fillId="19" borderId="52" xfId="0" applyFont="1" applyFill="1" applyBorder="1" applyAlignment="1">
      <alignment horizontal="center" vertical="center" wrapText="1"/>
    </xf>
    <xf numFmtId="0" fontId="4" fillId="19" borderId="60" xfId="0" applyFont="1" applyFill="1" applyBorder="1" applyAlignment="1">
      <alignment horizontal="center" vertical="center" wrapText="1"/>
    </xf>
    <xf numFmtId="0" fontId="4" fillId="19" borderId="61" xfId="0" applyFont="1" applyFill="1" applyBorder="1" applyAlignment="1">
      <alignment horizontal="center" vertical="center" wrapText="1"/>
    </xf>
    <xf numFmtId="0" fontId="4" fillId="19" borderId="59" xfId="0" applyFont="1" applyFill="1" applyBorder="1" applyAlignment="1">
      <alignment horizontal="center" vertical="center" wrapText="1"/>
    </xf>
    <xf numFmtId="0" fontId="4" fillId="19" borderId="53" xfId="0" applyFont="1" applyFill="1" applyBorder="1" applyAlignment="1">
      <alignment horizontal="center" vertical="center" wrapText="1"/>
    </xf>
    <xf numFmtId="0" fontId="4" fillId="19" borderId="54" xfId="0" applyFont="1" applyFill="1" applyBorder="1" applyAlignment="1">
      <alignment horizontal="center" vertical="center" wrapText="1"/>
    </xf>
    <xf numFmtId="0" fontId="4" fillId="19" borderId="55" xfId="0" applyFont="1" applyFill="1" applyBorder="1" applyAlignment="1">
      <alignment horizontal="center" vertical="center" wrapText="1"/>
    </xf>
    <xf numFmtId="0" fontId="4" fillId="19" borderId="56" xfId="0" applyFont="1" applyFill="1" applyBorder="1" applyAlignment="1">
      <alignment horizontal="center" vertical="center" wrapText="1"/>
    </xf>
    <xf numFmtId="0" fontId="4" fillId="19" borderId="57" xfId="0" applyFont="1" applyFill="1" applyBorder="1" applyAlignment="1">
      <alignment horizontal="center" vertical="center" wrapText="1"/>
    </xf>
    <xf numFmtId="0" fontId="4" fillId="19" borderId="64" xfId="0" applyFont="1" applyFill="1" applyBorder="1" applyAlignment="1">
      <alignment horizontal="center" vertical="center" wrapText="1"/>
    </xf>
    <xf numFmtId="0" fontId="4" fillId="19" borderId="0" xfId="0" applyFont="1" applyFill="1" applyBorder="1" applyAlignment="1">
      <alignment horizontal="center" vertical="center" wrapText="1"/>
    </xf>
    <xf numFmtId="0" fontId="4" fillId="19" borderId="65" xfId="0" applyFont="1" applyFill="1" applyBorder="1" applyAlignment="1">
      <alignment horizontal="center" vertical="center" wrapText="1"/>
    </xf>
  </cellXfs>
  <cellStyles count="4">
    <cellStyle name="Hipervínculo" xfId="3" builtinId="8"/>
    <cellStyle name="Normal" xfId="0" builtinId="0"/>
    <cellStyle name="Normal 2" xfId="2" xr:uid="{B5B3ECE6-9AB8-4535-A26F-97E749CF9F02}"/>
    <cellStyle name="Porcentaje" xfId="1" builtinId="5"/>
  </cellStyles>
  <dxfs count="1003">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97972</xdr:colOff>
      <xdr:row>0</xdr:row>
      <xdr:rowOff>47626</xdr:rowOff>
    </xdr:from>
    <xdr:to>
      <xdr:col>2</xdr:col>
      <xdr:colOff>1314450</xdr:colOff>
      <xdr:row>0</xdr:row>
      <xdr:rowOff>462829</xdr:rowOff>
    </xdr:to>
    <xdr:pic>
      <xdr:nvPicPr>
        <xdr:cNvPr id="2" name="Imagen 1">
          <a:extLst>
            <a:ext uri="{FF2B5EF4-FFF2-40B4-BE49-F238E27FC236}">
              <a16:creationId xmlns:a16="http://schemas.microsoft.com/office/drawing/2014/main" id="{79A4A45D-ED66-43FB-835D-14A26B4623FC}"/>
            </a:ext>
          </a:extLst>
        </xdr:cNvPr>
        <xdr:cNvPicPr>
          <a:picLocks noChangeAspect="1"/>
        </xdr:cNvPicPr>
      </xdr:nvPicPr>
      <xdr:blipFill>
        <a:blip xmlns:r="http://schemas.openxmlformats.org/officeDocument/2006/relationships" r:embed="rId1"/>
        <a:stretch>
          <a:fillRect/>
        </a:stretch>
      </xdr:blipFill>
      <xdr:spPr>
        <a:xfrm>
          <a:off x="612322" y="47626"/>
          <a:ext cx="1778453" cy="415203"/>
        </a:xfrm>
        <a:prstGeom prst="rect">
          <a:avLst/>
        </a:prstGeom>
      </xdr:spPr>
    </xdr:pic>
    <xdr:clientData/>
  </xdr:twoCellAnchor>
  <xdr:twoCellAnchor editAs="oneCell">
    <xdr:from>
      <xdr:col>39</xdr:col>
      <xdr:colOff>176893</xdr:colOff>
      <xdr:row>54</xdr:row>
      <xdr:rowOff>2558145</xdr:rowOff>
    </xdr:from>
    <xdr:to>
      <xdr:col>39</xdr:col>
      <xdr:colOff>6246000</xdr:colOff>
      <xdr:row>54</xdr:row>
      <xdr:rowOff>4178556</xdr:rowOff>
    </xdr:to>
    <xdr:pic>
      <xdr:nvPicPr>
        <xdr:cNvPr id="3" name="Imagen 2">
          <a:extLst>
            <a:ext uri="{FF2B5EF4-FFF2-40B4-BE49-F238E27FC236}">
              <a16:creationId xmlns:a16="http://schemas.microsoft.com/office/drawing/2014/main" id="{788AE2C4-A809-4489-AF19-59AEC8A42EF2}"/>
            </a:ext>
          </a:extLst>
        </xdr:cNvPr>
        <xdr:cNvPicPr>
          <a:picLocks noChangeAspect="1"/>
        </xdr:cNvPicPr>
      </xdr:nvPicPr>
      <xdr:blipFill>
        <a:blip xmlns:r="http://schemas.openxmlformats.org/officeDocument/2006/relationships" r:embed="rId2"/>
        <a:stretch>
          <a:fillRect/>
        </a:stretch>
      </xdr:blipFill>
      <xdr:spPr>
        <a:xfrm>
          <a:off x="16968107" y="40168288"/>
          <a:ext cx="6069107" cy="16204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41</xdr:col>
          <xdr:colOff>190500</xdr:colOff>
          <xdr:row>53</xdr:row>
          <xdr:rowOff>789216</xdr:rowOff>
        </xdr:from>
        <xdr:to>
          <xdr:col>41</xdr:col>
          <xdr:colOff>7347856</xdr:colOff>
          <xdr:row>54</xdr:row>
          <xdr:rowOff>5128428</xdr:rowOff>
        </xdr:to>
        <xdr:pic>
          <xdr:nvPicPr>
            <xdr:cNvPr id="4" name="Imagen 3">
              <a:extLst>
                <a:ext uri="{FF2B5EF4-FFF2-40B4-BE49-F238E27FC236}">
                  <a16:creationId xmlns:a16="http://schemas.microsoft.com/office/drawing/2014/main" id="{CD6F92E1-89CF-439B-9CFA-C3673FC1BE7C}"/>
                </a:ext>
              </a:extLst>
            </xdr:cNvPr>
            <xdr:cNvPicPr>
              <a:picLocks noChangeAspect="1" noChangeArrowheads="1"/>
              <a:extLst>
                <a:ext uri="{84589F7E-364E-4C9E-8A38-B11213B215E9}">
                  <a14:cameraTool cellRange="'[4]Usuarios Proceso APP'!$B$1:$H$18" spid="_x0000_s1089"/>
                </a:ext>
              </a:extLst>
            </xdr:cNvPicPr>
          </xdr:nvPicPr>
          <xdr:blipFill>
            <a:blip xmlns:r="http://schemas.openxmlformats.org/officeDocument/2006/relationships" r:embed="rId3"/>
            <a:srcRect/>
            <a:stretch>
              <a:fillRect/>
            </a:stretch>
          </xdr:blipFill>
          <xdr:spPr bwMode="auto">
            <a:xfrm>
              <a:off x="25146000" y="36439930"/>
              <a:ext cx="7157356" cy="629864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88448</xdr:colOff>
      <xdr:row>0</xdr:row>
      <xdr:rowOff>19050</xdr:rowOff>
    </xdr:from>
    <xdr:to>
      <xdr:col>3</xdr:col>
      <xdr:colOff>457200</xdr:colOff>
      <xdr:row>0</xdr:row>
      <xdr:rowOff>533469</xdr:rowOff>
    </xdr:to>
    <xdr:pic>
      <xdr:nvPicPr>
        <xdr:cNvPr id="2" name="Imagen 1">
          <a:extLst>
            <a:ext uri="{FF2B5EF4-FFF2-40B4-BE49-F238E27FC236}">
              <a16:creationId xmlns:a16="http://schemas.microsoft.com/office/drawing/2014/main" id="{B1B5A07A-947E-4B01-A86B-21E6EFB1510F}"/>
            </a:ext>
          </a:extLst>
        </xdr:cNvPr>
        <xdr:cNvPicPr>
          <a:picLocks noChangeAspect="1"/>
        </xdr:cNvPicPr>
      </xdr:nvPicPr>
      <xdr:blipFill>
        <a:blip xmlns:r="http://schemas.openxmlformats.org/officeDocument/2006/relationships" r:embed="rId1"/>
        <a:stretch>
          <a:fillRect/>
        </a:stretch>
      </xdr:blipFill>
      <xdr:spPr>
        <a:xfrm>
          <a:off x="231323" y="19050"/>
          <a:ext cx="1930852" cy="51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rsonal/Desktop/Mincomercio/Seguimiento%20riesgo%20corrupci&#243;n/Matrices%20Primer%20Corte%20Corrupci&#243;n/Matriz%20Riesgos%20Corrupci&#243;n%20y%20Fraude%20Seguimient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ctualizaci&#243;n%20controles/DE-FM-022%20Matriz%20Riesgos%20Corrupci&#243;n%20y%20Fraude%20V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rchacon/Desktop/MR%20OSI%20IC%20202204%20Usuarios%20Aplicaciones%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RC-1"/>
      <sheetName val="RC-2 RC-3"/>
      <sheetName val="RC-4 RC-5 RC-7 RC-8 RC-19"/>
      <sheetName val="RC-9"/>
      <sheetName val="RC-10 RC-11"/>
      <sheetName val="RC-12"/>
      <sheetName val="RC-13 RC-14 RC-15"/>
      <sheetName val="RC-16"/>
      <sheetName val="RC-17"/>
      <sheetName val="RC-20 RC-21"/>
      <sheetName val="RC-22"/>
      <sheetName val="RC-8"/>
      <sheetName val="Datos Validacion"/>
      <sheetName val="Tipos de riesgos"/>
      <sheetName val="Tablas Prob-Imp"/>
      <sheetName val="Eval Controles"/>
      <sheetName val="ZONAS DE RIESGO"/>
      <sheetName val="Plantilla Indicador R"/>
      <sheetName val="Matriz Riesgos  (2)"/>
      <sheetName val="RC-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uarios Proceso APP"/>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citco-my.sharepoint.com/personal/ccastro_mincit_gov_co/_layouts/15/onedrive.aspx?id=%2Fpersonal%2Fccastro%5Fmincit%5Fgov%5Fco%2FDocuments%2Fcapacitaciones%20Integridad%202022&amp;ga=1"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6919-6A38-40D8-8557-4C46DEC8AEB0}">
  <sheetPr>
    <tabColor rgb="FFFFFF00"/>
  </sheetPr>
  <dimension ref="A1:BG91"/>
  <sheetViews>
    <sheetView showGridLines="0" tabSelected="1" showRuler="0" showWhiteSpace="0" zoomScale="80" zoomScaleNormal="80" zoomScaleSheetLayoutView="110" workbookViewId="0">
      <selection activeCell="A8" sqref="A8"/>
    </sheetView>
  </sheetViews>
  <sheetFormatPr baseColWidth="10" defaultColWidth="11.42578125" defaultRowHeight="15"/>
  <cols>
    <col min="1" max="1" width="7.7109375" style="2" customWidth="1"/>
    <col min="2" max="2" width="8.42578125" style="2" customWidth="1"/>
    <col min="3" max="3" width="20.28515625" style="2" customWidth="1"/>
    <col min="4" max="4" width="15.140625" style="2" customWidth="1"/>
    <col min="5" max="5" width="15.42578125" style="2" customWidth="1"/>
    <col min="6" max="6" width="15.42578125" style="1" customWidth="1"/>
    <col min="7" max="7" width="42.28515625" style="2" customWidth="1"/>
    <col min="8" max="8" width="7.28515625" style="2" customWidth="1"/>
    <col min="9" max="9" width="35.42578125" style="2" customWidth="1"/>
    <col min="10" max="10" width="21.28515625" style="1" customWidth="1"/>
    <col min="11" max="11" width="25.7109375" style="2" customWidth="1"/>
    <col min="12" max="12" width="17" style="1" customWidth="1"/>
    <col min="13" max="13" width="15.42578125" style="3" customWidth="1"/>
    <col min="14" max="14" width="17.85546875" style="1" customWidth="1"/>
    <col min="15" max="15" width="11.5703125" style="218" customWidth="1"/>
    <col min="16" max="16" width="24.140625" style="2" customWidth="1"/>
    <col min="17" max="17" width="17.140625" style="1" customWidth="1"/>
    <col min="18" max="18" width="63.7109375" style="2" customWidth="1"/>
    <col min="19" max="19" width="19.42578125" style="2" customWidth="1"/>
    <col min="20" max="20" width="35" style="2" customWidth="1"/>
    <col min="21" max="21" width="21.140625" style="2" customWidth="1"/>
    <col min="22" max="22" width="24.5703125" style="2" customWidth="1"/>
    <col min="23" max="23" width="5.28515625" style="3" customWidth="1"/>
    <col min="24" max="24" width="20.7109375" style="2" customWidth="1"/>
    <col min="25" max="25" width="5.28515625" style="3" customWidth="1"/>
    <col min="26" max="26" width="22.140625" style="2" customWidth="1"/>
    <col min="27" max="27" width="78.140625" style="2" customWidth="1"/>
    <col min="28" max="28" width="15.7109375" style="1" customWidth="1"/>
    <col min="29" max="29" width="41.5703125" style="2" customWidth="1"/>
    <col min="30" max="30" width="16.140625" style="2" customWidth="1"/>
    <col min="31" max="31" width="16.85546875" style="1" customWidth="1"/>
    <col min="32" max="32" width="15" style="2" customWidth="1"/>
    <col min="33" max="33" width="16" style="2" customWidth="1"/>
    <col min="34" max="34" width="14.42578125" style="2" customWidth="1"/>
    <col min="35" max="35" width="15.5703125" style="2" customWidth="1"/>
    <col min="36" max="36" width="18.42578125" style="2" customWidth="1"/>
    <col min="37" max="37" width="20.28515625" style="1" customWidth="1"/>
    <col min="38" max="38" width="20.140625" style="2" customWidth="1"/>
    <col min="39" max="39" width="22.5703125" style="1" customWidth="1"/>
    <col min="40" max="40" width="98.28515625" style="275" customWidth="1"/>
    <col min="41" max="41" width="24" style="275" customWidth="1"/>
    <col min="42" max="42" width="112.42578125" style="275" customWidth="1"/>
    <col min="43" max="43" width="8.28515625" style="4" customWidth="1"/>
    <col min="44" max="44" width="8.5703125" style="13" customWidth="1"/>
    <col min="45" max="45" width="93" style="275" customWidth="1"/>
    <col min="46" max="46" width="16.85546875" style="1" hidden="1" customWidth="1"/>
    <col min="47" max="47" width="84.7109375" style="2" hidden="1" customWidth="1"/>
    <col min="48" max="48" width="33.140625" style="1" hidden="1" customWidth="1"/>
    <col min="49" max="49" width="47.7109375" style="4" hidden="1" customWidth="1"/>
    <col min="50" max="50" width="12" style="4" hidden="1" customWidth="1"/>
    <col min="51" max="51" width="14.7109375" style="5" hidden="1" customWidth="1"/>
    <col min="52" max="52" width="69.85546875" style="1" hidden="1" customWidth="1"/>
    <col min="53" max="53" width="16.28515625" style="1" hidden="1" customWidth="1"/>
    <col min="54" max="54" width="96.28515625" style="2" hidden="1" customWidth="1"/>
    <col min="55" max="55" width="29.5703125" style="2" hidden="1" customWidth="1"/>
    <col min="56" max="56" width="64.140625" style="1" hidden="1" customWidth="1"/>
    <col min="57" max="57" width="5.7109375" style="2" hidden="1" customWidth="1"/>
    <col min="58" max="58" width="5.7109375" style="6" hidden="1" customWidth="1"/>
    <col min="59" max="59" width="32.7109375" style="1" hidden="1" customWidth="1"/>
    <col min="60" max="16384" width="11.42578125" style="2"/>
  </cols>
  <sheetData>
    <row r="1" spans="1:59" ht="43.5" customHeight="1">
      <c r="A1" s="640"/>
      <c r="B1" s="640"/>
      <c r="C1" s="640"/>
      <c r="D1" s="640"/>
      <c r="E1" s="641" t="s">
        <v>0</v>
      </c>
      <c r="F1" s="642"/>
      <c r="G1" s="642"/>
      <c r="H1" s="642"/>
      <c r="I1" s="642"/>
      <c r="J1" s="642"/>
      <c r="K1" s="642"/>
      <c r="L1" s="643"/>
      <c r="M1" s="644" t="s">
        <v>1</v>
      </c>
      <c r="N1" s="645"/>
      <c r="O1" s="645"/>
      <c r="P1" s="646"/>
      <c r="AF1" s="631"/>
      <c r="AG1" s="631"/>
    </row>
    <row r="3" spans="1:59" s="7" customFormat="1" ht="13.5" thickBot="1">
      <c r="D3" s="632"/>
      <c r="E3" s="632"/>
      <c r="F3" s="632"/>
      <c r="G3" s="632"/>
      <c r="H3" s="632"/>
      <c r="I3" s="8"/>
      <c r="J3" s="9"/>
      <c r="K3" s="8"/>
      <c r="L3" s="10"/>
      <c r="M3" s="11"/>
      <c r="N3" s="10"/>
      <c r="O3" s="12"/>
      <c r="Q3" s="10"/>
      <c r="W3" s="11"/>
      <c r="X3" s="633"/>
      <c r="Y3" s="633"/>
      <c r="Z3" s="633"/>
      <c r="AA3" s="633"/>
      <c r="AB3" s="633"/>
      <c r="AC3" s="633"/>
      <c r="AD3" s="633"/>
      <c r="AE3" s="633"/>
      <c r="AF3" s="633"/>
      <c r="AG3" s="633"/>
      <c r="AH3" s="633"/>
      <c r="AI3" s="633"/>
      <c r="AJ3" s="633"/>
      <c r="AK3" s="10"/>
      <c r="AM3" s="10"/>
      <c r="AN3" s="276"/>
      <c r="AO3" s="276"/>
      <c r="AP3" s="276"/>
      <c r="AQ3" s="13"/>
      <c r="AR3" s="13"/>
      <c r="AS3" s="276"/>
      <c r="AT3" s="10"/>
      <c r="AV3" s="10"/>
      <c r="AW3" s="13"/>
      <c r="AX3" s="13"/>
      <c r="AY3" s="14"/>
      <c r="AZ3" s="10"/>
      <c r="BA3" s="10"/>
      <c r="BD3" s="10"/>
      <c r="BF3" s="15"/>
      <c r="BG3" s="10"/>
    </row>
    <row r="4" spans="1:59" s="7" customFormat="1" ht="12.75" customHeight="1" thickBot="1">
      <c r="C4" s="634" t="s">
        <v>2</v>
      </c>
      <c r="D4" s="608" t="s">
        <v>3</v>
      </c>
      <c r="E4" s="608"/>
      <c r="F4" s="16" t="s">
        <v>4</v>
      </c>
      <c r="G4" s="635" t="s">
        <v>5</v>
      </c>
      <c r="H4" s="636"/>
      <c r="I4" s="637"/>
      <c r="J4" s="637"/>
      <c r="K4" s="637"/>
      <c r="L4" s="17"/>
      <c r="M4" s="18"/>
      <c r="N4" s="17"/>
      <c r="O4" s="19"/>
      <c r="P4" s="20"/>
      <c r="Q4" s="17"/>
      <c r="R4" s="20"/>
      <c r="T4" s="20"/>
      <c r="U4" s="20"/>
      <c r="V4" s="21"/>
      <c r="W4" s="22"/>
      <c r="X4" s="23"/>
      <c r="Y4" s="24"/>
      <c r="Z4" s="23"/>
      <c r="AA4" s="23"/>
      <c r="AB4" s="25"/>
      <c r="AC4" s="23"/>
      <c r="AD4" s="23"/>
      <c r="AE4" s="9"/>
      <c r="AF4" s="20"/>
      <c r="AG4" s="20"/>
      <c r="AH4" s="20"/>
      <c r="AI4" s="20"/>
      <c r="AJ4" s="23"/>
      <c r="AK4" s="26"/>
      <c r="AL4" s="26"/>
      <c r="AM4" s="26"/>
      <c r="AN4" s="51"/>
      <c r="AO4" s="51"/>
      <c r="AP4" s="51"/>
      <c r="AQ4" s="26"/>
      <c r="AR4" s="26"/>
      <c r="AS4" s="51"/>
      <c r="AT4" s="26"/>
      <c r="AU4" s="26"/>
      <c r="AV4" s="26"/>
      <c r="AW4" s="26"/>
      <c r="AX4" s="26"/>
      <c r="AY4" s="27"/>
      <c r="AZ4" s="26"/>
      <c r="BA4" s="26"/>
      <c r="BB4" s="26"/>
      <c r="BC4" s="26"/>
      <c r="BD4" s="26"/>
      <c r="BE4" s="26"/>
      <c r="BF4" s="15"/>
      <c r="BG4" s="10"/>
    </row>
    <row r="5" spans="1:59" s="7" customFormat="1" ht="34.5" customHeight="1">
      <c r="C5" s="634"/>
      <c r="D5" s="28"/>
      <c r="E5" s="28"/>
      <c r="F5" s="29"/>
      <c r="G5" s="638" t="s">
        <v>6</v>
      </c>
      <c r="H5" s="638"/>
      <c r="I5" s="639"/>
      <c r="J5" s="639"/>
      <c r="K5" s="639"/>
      <c r="L5" s="639"/>
      <c r="M5" s="639"/>
      <c r="N5" s="639"/>
      <c r="O5" s="639"/>
      <c r="P5" s="639"/>
      <c r="Q5" s="17"/>
      <c r="R5" s="20"/>
      <c r="T5" s="20"/>
      <c r="U5" s="20"/>
      <c r="V5" s="21"/>
      <c r="W5" s="22"/>
      <c r="X5" s="30"/>
      <c r="Y5" s="31"/>
      <c r="Z5" s="30"/>
      <c r="AA5" s="30"/>
      <c r="AB5" s="25"/>
      <c r="AC5" s="30"/>
      <c r="AD5" s="30"/>
      <c r="AE5" s="25"/>
      <c r="AF5" s="30"/>
      <c r="AG5" s="32"/>
      <c r="AH5" s="20"/>
      <c r="AI5" s="20"/>
      <c r="AJ5" s="30"/>
      <c r="AK5" s="26"/>
      <c r="AL5" s="26"/>
      <c r="AM5" s="26"/>
      <c r="AN5" s="51"/>
      <c r="AO5" s="51"/>
      <c r="AP5" s="51"/>
      <c r="AQ5" s="26"/>
      <c r="AR5" s="26"/>
      <c r="AS5" s="51"/>
      <c r="AT5" s="26"/>
      <c r="AU5" s="26"/>
      <c r="AV5" s="26"/>
      <c r="AW5" s="26"/>
      <c r="AX5" s="26"/>
      <c r="AY5" s="27"/>
      <c r="AZ5" s="26"/>
      <c r="BA5" s="26"/>
      <c r="BB5" s="26"/>
      <c r="BC5" s="26"/>
      <c r="BD5" s="26"/>
      <c r="BE5" s="26"/>
      <c r="BF5" s="15"/>
      <c r="BG5" s="10"/>
    </row>
    <row r="6" spans="1:59" s="7" customFormat="1" ht="13.5" thickBot="1">
      <c r="C6" s="634"/>
      <c r="D6" s="28"/>
      <c r="E6" s="28"/>
      <c r="F6" s="29"/>
      <c r="G6" s="23"/>
      <c r="H6" s="33"/>
      <c r="I6" s="9"/>
      <c r="J6" s="9"/>
      <c r="K6" s="20"/>
      <c r="L6" s="17"/>
      <c r="M6" s="18"/>
      <c r="N6" s="17"/>
      <c r="O6" s="19"/>
      <c r="P6" s="20"/>
      <c r="Q6" s="17"/>
      <c r="R6" s="20"/>
      <c r="T6" s="20"/>
      <c r="U6" s="20"/>
      <c r="V6" s="21"/>
      <c r="W6" s="22"/>
      <c r="X6" s="30"/>
      <c r="Y6" s="31"/>
      <c r="Z6" s="30"/>
      <c r="AA6" s="30"/>
      <c r="AB6" s="25"/>
      <c r="AC6" s="30"/>
      <c r="AD6" s="30"/>
      <c r="AE6" s="9"/>
      <c r="AF6" s="20"/>
      <c r="AG6" s="20"/>
      <c r="AH6" s="20"/>
      <c r="AI6" s="20"/>
      <c r="AJ6" s="30"/>
      <c r="AK6" s="26"/>
      <c r="AL6" s="26"/>
      <c r="AM6" s="26"/>
      <c r="AN6" s="51"/>
      <c r="AO6" s="51"/>
      <c r="AP6" s="51"/>
      <c r="AQ6" s="26"/>
      <c r="AR6" s="26"/>
      <c r="AS6" s="51"/>
      <c r="AT6" s="26"/>
      <c r="AU6" s="26"/>
      <c r="AV6" s="26"/>
      <c r="AW6" s="26"/>
      <c r="AX6" s="26"/>
      <c r="AY6" s="27"/>
      <c r="AZ6" s="26"/>
      <c r="BA6" s="26"/>
      <c r="BB6" s="26"/>
      <c r="BC6" s="26"/>
      <c r="BD6" s="26"/>
      <c r="BE6" s="26"/>
      <c r="BF6" s="15"/>
      <c r="BG6" s="10"/>
    </row>
    <row r="7" spans="1:59" s="7" customFormat="1" ht="13.5" thickBot="1">
      <c r="C7" s="634"/>
      <c r="D7" s="608" t="s">
        <v>7</v>
      </c>
      <c r="E7" s="608"/>
      <c r="F7" s="16"/>
      <c r="G7" s="23"/>
      <c r="H7" s="34"/>
      <c r="I7" s="35"/>
      <c r="J7" s="17"/>
      <c r="K7" s="35"/>
      <c r="L7" s="17"/>
      <c r="M7" s="36"/>
      <c r="N7" s="17"/>
      <c r="O7" s="19"/>
      <c r="P7" s="35"/>
      <c r="Q7" s="17"/>
      <c r="R7" s="35"/>
      <c r="T7" s="35"/>
      <c r="U7" s="35"/>
      <c r="V7" s="21"/>
      <c r="W7" s="22"/>
      <c r="X7" s="23"/>
      <c r="Y7" s="24"/>
      <c r="Z7" s="23"/>
      <c r="AA7" s="23"/>
      <c r="AB7" s="25"/>
      <c r="AC7" s="23"/>
      <c r="AD7" s="23"/>
      <c r="AE7" s="25"/>
      <c r="AF7" s="23"/>
      <c r="AG7" s="23"/>
      <c r="AH7" s="23"/>
      <c r="AI7" s="23"/>
      <c r="AJ7" s="23"/>
      <c r="AK7" s="37"/>
      <c r="AL7" s="37"/>
      <c r="AM7" s="37"/>
      <c r="AN7" s="277"/>
      <c r="AO7" s="277"/>
      <c r="AP7" s="277"/>
      <c r="AQ7" s="37"/>
      <c r="AR7" s="37"/>
      <c r="AS7" s="277"/>
      <c r="AT7" s="37"/>
      <c r="AU7" s="38"/>
      <c r="AV7" s="38"/>
      <c r="AW7" s="38"/>
      <c r="AX7" s="38"/>
      <c r="AY7" s="39"/>
      <c r="AZ7" s="38"/>
      <c r="BA7" s="38"/>
      <c r="BB7" s="38"/>
      <c r="BC7" s="38"/>
      <c r="BD7" s="38"/>
      <c r="BE7" s="38"/>
      <c r="BF7" s="15"/>
      <c r="BG7" s="10"/>
    </row>
    <row r="8" spans="1:59" s="7" customFormat="1" ht="13.5" thickBot="1">
      <c r="C8" s="40"/>
      <c r="D8" s="28"/>
      <c r="E8" s="28"/>
      <c r="F8" s="29"/>
      <c r="G8" s="23"/>
      <c r="H8" s="34"/>
      <c r="I8" s="35"/>
      <c r="J8" s="17"/>
      <c r="K8" s="35"/>
      <c r="L8" s="17"/>
      <c r="M8" s="36"/>
      <c r="N8" s="17"/>
      <c r="O8" s="19"/>
      <c r="P8" s="35"/>
      <c r="Q8" s="17"/>
      <c r="R8" s="35"/>
      <c r="T8" s="35"/>
      <c r="U8" s="35"/>
      <c r="V8" s="21"/>
      <c r="W8" s="22"/>
      <c r="X8" s="23"/>
      <c r="Y8" s="24"/>
      <c r="Z8" s="23"/>
      <c r="AA8" s="23"/>
      <c r="AB8" s="25"/>
      <c r="AC8" s="23"/>
      <c r="AD8" s="23"/>
      <c r="AE8" s="25"/>
      <c r="AF8" s="23"/>
      <c r="AG8" s="23"/>
      <c r="AH8" s="23"/>
      <c r="AI8" s="23"/>
      <c r="AJ8" s="23"/>
      <c r="AK8" s="37"/>
      <c r="AL8" s="37"/>
      <c r="AM8" s="37"/>
      <c r="AN8" s="277"/>
      <c r="AO8" s="277"/>
      <c r="AP8" s="277"/>
      <c r="AQ8" s="37"/>
      <c r="AR8" s="37"/>
      <c r="AS8" s="277"/>
      <c r="AT8" s="37"/>
      <c r="AU8" s="38"/>
      <c r="AV8" s="38"/>
      <c r="AW8" s="38"/>
      <c r="AX8" s="38"/>
      <c r="AY8" s="39"/>
      <c r="AZ8" s="38"/>
      <c r="BA8" s="38"/>
      <c r="BB8" s="38"/>
      <c r="BC8" s="38"/>
      <c r="BD8" s="38"/>
      <c r="BE8" s="38"/>
      <c r="BF8" s="15"/>
      <c r="BG8" s="10"/>
    </row>
    <row r="9" spans="1:59" s="7" customFormat="1" ht="13.5" thickBot="1">
      <c r="C9" s="40"/>
      <c r="D9" s="608" t="s">
        <v>8</v>
      </c>
      <c r="E9" s="609"/>
      <c r="F9" s="16" t="s">
        <v>4</v>
      </c>
      <c r="G9" s="41" t="s">
        <v>9</v>
      </c>
      <c r="H9" s="23"/>
      <c r="I9" s="35"/>
      <c r="J9" s="17"/>
      <c r="K9" s="35"/>
      <c r="L9" s="17"/>
      <c r="M9" s="36"/>
      <c r="N9" s="17"/>
      <c r="O9" s="19"/>
      <c r="P9" s="35"/>
      <c r="Q9" s="17"/>
      <c r="R9" s="35"/>
      <c r="T9" s="35"/>
      <c r="U9" s="35"/>
      <c r="V9" s="21"/>
      <c r="W9" s="22"/>
      <c r="X9" s="23"/>
      <c r="Y9" s="24"/>
      <c r="Z9" s="23"/>
      <c r="AA9" s="23"/>
      <c r="AB9" s="25"/>
      <c r="AC9" s="23"/>
      <c r="AD9" s="23"/>
      <c r="AE9" s="25"/>
      <c r="AF9" s="23"/>
      <c r="AG9" s="23"/>
      <c r="AH9" s="23"/>
      <c r="AI9" s="23"/>
      <c r="AJ9" s="23"/>
      <c r="AK9" s="37"/>
      <c r="AL9" s="37"/>
      <c r="AM9" s="37"/>
      <c r="AN9" s="277"/>
      <c r="AO9" s="277"/>
      <c r="AP9" s="277"/>
      <c r="AQ9" s="37"/>
      <c r="AR9" s="37"/>
      <c r="AS9" s="277"/>
      <c r="AT9" s="37"/>
      <c r="AU9" s="38"/>
      <c r="AV9" s="38"/>
      <c r="AW9" s="38"/>
      <c r="AX9" s="38"/>
      <c r="AY9" s="39"/>
      <c r="AZ9" s="38"/>
      <c r="BA9" s="38"/>
      <c r="BB9" s="38"/>
      <c r="BC9" s="38"/>
      <c r="BD9" s="38"/>
      <c r="BE9" s="38"/>
      <c r="BF9" s="15"/>
      <c r="BG9" s="10"/>
    </row>
    <row r="10" spans="1:59" s="7" customFormat="1" ht="15.75" customHeight="1">
      <c r="C10" s="42"/>
      <c r="D10" s="23"/>
      <c r="E10" s="23"/>
      <c r="F10" s="25"/>
      <c r="G10" s="23"/>
      <c r="H10" s="23"/>
      <c r="I10" s="34"/>
      <c r="J10" s="40"/>
      <c r="K10" s="43"/>
      <c r="L10" s="37"/>
      <c r="M10" s="44"/>
      <c r="N10" s="37"/>
      <c r="O10" s="45"/>
      <c r="P10" s="43"/>
      <c r="Q10" s="37"/>
      <c r="R10" s="43"/>
      <c r="S10" s="43"/>
      <c r="T10" s="43"/>
      <c r="U10" s="43"/>
      <c r="V10" s="37"/>
      <c r="W10" s="45"/>
      <c r="X10" s="23"/>
      <c r="Y10" s="24"/>
      <c r="Z10" s="23"/>
      <c r="AA10" s="23"/>
      <c r="AB10" s="25"/>
      <c r="AC10" s="23"/>
      <c r="AD10" s="23"/>
      <c r="AE10" s="37"/>
      <c r="AF10" s="43"/>
      <c r="AG10" s="43"/>
      <c r="AH10" s="43"/>
      <c r="AI10" s="43"/>
      <c r="AJ10" s="23"/>
      <c r="AK10" s="37"/>
      <c r="AL10" s="37"/>
      <c r="AM10" s="37"/>
      <c r="AN10" s="277"/>
      <c r="AO10" s="277"/>
      <c r="AP10" s="277"/>
      <c r="AQ10" s="37"/>
      <c r="AR10" s="37"/>
      <c r="AS10" s="277"/>
      <c r="AT10" s="38"/>
      <c r="AU10" s="38"/>
      <c r="AV10" s="38"/>
      <c r="AW10" s="38"/>
      <c r="AX10" s="38"/>
      <c r="AY10" s="39"/>
      <c r="AZ10" s="38"/>
      <c r="BA10" s="38"/>
      <c r="BB10" s="38"/>
      <c r="BC10" s="38"/>
      <c r="BD10" s="38"/>
      <c r="BF10" s="15"/>
      <c r="BG10" s="10"/>
    </row>
    <row r="11" spans="1:59" s="7" customFormat="1" ht="12.75" customHeight="1">
      <c r="C11" s="46" t="s">
        <v>10</v>
      </c>
      <c r="D11" s="46"/>
      <c r="E11" s="46"/>
      <c r="F11" s="47">
        <v>44681</v>
      </c>
      <c r="G11" s="610" t="s">
        <v>11</v>
      </c>
      <c r="H11" s="610"/>
      <c r="I11" s="48">
        <v>2</v>
      </c>
      <c r="J11" s="10"/>
      <c r="K11" s="49"/>
      <c r="L11" s="37"/>
      <c r="M11" s="50"/>
      <c r="N11" s="37"/>
      <c r="O11" s="45"/>
      <c r="P11" s="49"/>
      <c r="Q11" s="37"/>
      <c r="R11" s="49"/>
      <c r="S11" s="43"/>
      <c r="T11" s="43"/>
      <c r="U11" s="37"/>
      <c r="V11" s="611"/>
      <c r="W11" s="611"/>
      <c r="X11" s="611"/>
      <c r="Y11" s="611"/>
      <c r="Z11" s="611"/>
      <c r="AA11" s="611"/>
      <c r="AB11" s="611"/>
      <c r="AC11" s="611"/>
      <c r="AD11" s="611"/>
      <c r="AE11" s="611"/>
      <c r="AF11" s="611"/>
      <c r="AG11" s="611"/>
      <c r="AH11" s="611"/>
      <c r="AI11" s="611"/>
      <c r="AJ11" s="37"/>
      <c r="AK11" s="37"/>
      <c r="AL11" s="37"/>
      <c r="AM11" s="37"/>
      <c r="AN11" s="277"/>
      <c r="AO11" s="277"/>
      <c r="AP11" s="277"/>
      <c r="AQ11" s="37"/>
      <c r="AR11" s="37"/>
      <c r="AS11" s="277"/>
      <c r="AT11" s="38"/>
      <c r="AU11" s="38"/>
      <c r="AV11" s="38"/>
      <c r="AW11" s="38"/>
      <c r="AX11" s="38"/>
      <c r="AY11" s="39"/>
      <c r="AZ11" s="38"/>
      <c r="BA11" s="38"/>
      <c r="BB11" s="38"/>
      <c r="BC11" s="38"/>
      <c r="BD11" s="10"/>
      <c r="BF11" s="15"/>
      <c r="BG11" s="10"/>
    </row>
    <row r="12" spans="1:59" s="7" customFormat="1" ht="13.5" thickBot="1">
      <c r="C12" s="46"/>
      <c r="D12" s="51"/>
      <c r="E12" s="37"/>
      <c r="F12" s="37"/>
      <c r="G12" s="37"/>
      <c r="H12" s="37"/>
      <c r="I12" s="37"/>
      <c r="J12" s="37"/>
      <c r="K12" s="37"/>
      <c r="L12" s="37"/>
      <c r="M12" s="45"/>
      <c r="N12" s="37"/>
      <c r="O12" s="45"/>
      <c r="P12" s="37"/>
      <c r="Q12" s="37"/>
      <c r="R12" s="37"/>
      <c r="S12" s="37"/>
      <c r="T12" s="37"/>
      <c r="U12" s="37"/>
      <c r="V12" s="37"/>
      <c r="W12" s="45"/>
      <c r="X12" s="37"/>
      <c r="Y12" s="45"/>
      <c r="Z12" s="37"/>
      <c r="AA12" s="37"/>
      <c r="AB12" s="37"/>
      <c r="AC12" s="37"/>
      <c r="AD12" s="37"/>
      <c r="AE12" s="37"/>
      <c r="AF12" s="37"/>
      <c r="AG12" s="37"/>
      <c r="AH12" s="37"/>
      <c r="AI12" s="37"/>
      <c r="AJ12" s="37"/>
      <c r="AK12" s="37"/>
      <c r="AL12" s="37"/>
      <c r="AM12" s="37"/>
      <c r="AN12" s="277"/>
      <c r="AO12" s="277"/>
      <c r="AP12" s="277"/>
      <c r="AQ12" s="37"/>
      <c r="AR12" s="37"/>
      <c r="AS12" s="277"/>
      <c r="AT12" s="38"/>
      <c r="AU12" s="38"/>
      <c r="AV12" s="38"/>
      <c r="AW12" s="38"/>
      <c r="AX12" s="38"/>
      <c r="AY12" s="39"/>
      <c r="AZ12" s="38"/>
      <c r="BA12" s="38"/>
      <c r="BB12" s="38"/>
      <c r="BC12" s="38"/>
      <c r="BD12" s="10"/>
      <c r="BF12" s="15"/>
      <c r="BG12" s="10"/>
    </row>
    <row r="13" spans="1:59" ht="31.5" customHeight="1" thickTop="1">
      <c r="A13" s="612" t="s">
        <v>12</v>
      </c>
      <c r="B13" s="613"/>
      <c r="C13" s="613"/>
      <c r="D13" s="613"/>
      <c r="E13" s="613"/>
      <c r="F13" s="613"/>
      <c r="G13" s="613"/>
      <c r="H13" s="613"/>
      <c r="I13" s="613"/>
      <c r="J13" s="613"/>
      <c r="K13" s="614"/>
      <c r="L13" s="615" t="s">
        <v>13</v>
      </c>
      <c r="M13" s="616"/>
      <c r="N13" s="616"/>
      <c r="O13" s="616"/>
      <c r="P13" s="616"/>
      <c r="Q13" s="617"/>
      <c r="R13" s="618" t="s">
        <v>14</v>
      </c>
      <c r="S13" s="618"/>
      <c r="T13" s="618"/>
      <c r="U13" s="618"/>
      <c r="V13" s="618"/>
      <c r="W13" s="618"/>
      <c r="X13" s="618"/>
      <c r="Y13" s="618"/>
      <c r="Z13" s="618"/>
      <c r="AA13" s="618"/>
      <c r="AB13" s="618"/>
      <c r="AC13" s="618"/>
      <c r="AD13" s="618"/>
      <c r="AE13" s="619" t="s">
        <v>15</v>
      </c>
      <c r="AF13" s="620"/>
      <c r="AG13" s="620"/>
      <c r="AH13" s="620"/>
      <c r="AI13" s="620"/>
      <c r="AJ13" s="621"/>
      <c r="AK13" s="624" t="s">
        <v>16</v>
      </c>
      <c r="AL13" s="626" t="s">
        <v>17</v>
      </c>
      <c r="AM13" s="598" t="s">
        <v>18</v>
      </c>
      <c r="AN13" s="599"/>
      <c r="AO13" s="599"/>
      <c r="AP13" s="599"/>
      <c r="AQ13" s="599"/>
      <c r="AR13" s="599"/>
      <c r="AS13" s="628"/>
      <c r="AT13" s="598" t="s">
        <v>19</v>
      </c>
      <c r="AU13" s="599"/>
      <c r="AV13" s="599"/>
      <c r="AW13" s="599"/>
      <c r="AX13" s="599"/>
      <c r="AY13" s="599"/>
      <c r="AZ13" s="599"/>
      <c r="BA13" s="600" t="s">
        <v>20</v>
      </c>
      <c r="BB13" s="601"/>
      <c r="BC13" s="601"/>
      <c r="BD13" s="601"/>
      <c r="BE13" s="601"/>
      <c r="BF13" s="601"/>
      <c r="BG13" s="602"/>
    </row>
    <row r="14" spans="1:59" ht="29.25" customHeight="1">
      <c r="A14" s="603" t="s">
        <v>21</v>
      </c>
      <c r="B14" s="603"/>
      <c r="C14" s="604" t="s">
        <v>22</v>
      </c>
      <c r="D14" s="606" t="s">
        <v>23</v>
      </c>
      <c r="E14" s="606" t="s">
        <v>24</v>
      </c>
      <c r="F14" s="606" t="s">
        <v>25</v>
      </c>
      <c r="G14" s="606" t="s">
        <v>26</v>
      </c>
      <c r="H14" s="622" t="s">
        <v>27</v>
      </c>
      <c r="I14" s="606" t="s">
        <v>28</v>
      </c>
      <c r="J14" s="606" t="s">
        <v>29</v>
      </c>
      <c r="K14" s="606" t="s">
        <v>30</v>
      </c>
      <c r="L14" s="594" t="s">
        <v>31</v>
      </c>
      <c r="M14" s="592" t="s">
        <v>32</v>
      </c>
      <c r="N14" s="594" t="s">
        <v>33</v>
      </c>
      <c r="O14" s="592" t="s">
        <v>34</v>
      </c>
      <c r="P14" s="594" t="s">
        <v>35</v>
      </c>
      <c r="Q14" s="596" t="s">
        <v>36</v>
      </c>
      <c r="R14" s="583" t="s">
        <v>37</v>
      </c>
      <c r="S14" s="629" t="s">
        <v>38</v>
      </c>
      <c r="T14" s="630"/>
      <c r="U14" s="584" t="s">
        <v>39</v>
      </c>
      <c r="V14" s="583" t="s">
        <v>40</v>
      </c>
      <c r="W14" s="583"/>
      <c r="X14" s="583" t="s">
        <v>41</v>
      </c>
      <c r="Y14" s="583"/>
      <c r="Z14" s="583" t="s">
        <v>42</v>
      </c>
      <c r="AA14" s="583"/>
      <c r="AB14" s="583" t="s">
        <v>43</v>
      </c>
      <c r="AC14" s="583"/>
      <c r="AD14" s="583" t="s">
        <v>44</v>
      </c>
      <c r="AE14" s="585" t="s">
        <v>31</v>
      </c>
      <c r="AF14" s="587" t="s">
        <v>32</v>
      </c>
      <c r="AG14" s="585" t="s">
        <v>33</v>
      </c>
      <c r="AH14" s="587" t="s">
        <v>34</v>
      </c>
      <c r="AI14" s="589" t="s">
        <v>45</v>
      </c>
      <c r="AJ14" s="580" t="s">
        <v>46</v>
      </c>
      <c r="AK14" s="624"/>
      <c r="AL14" s="627"/>
      <c r="AM14" s="572" t="s">
        <v>47</v>
      </c>
      <c r="AN14" s="574" t="s">
        <v>48</v>
      </c>
      <c r="AO14" s="574" t="s">
        <v>49</v>
      </c>
      <c r="AP14" s="574" t="s">
        <v>50</v>
      </c>
      <c r="AQ14" s="576" t="s">
        <v>51</v>
      </c>
      <c r="AR14" s="577"/>
      <c r="AS14" s="582"/>
      <c r="AT14" s="572" t="s">
        <v>47</v>
      </c>
      <c r="AU14" s="574" t="s">
        <v>48</v>
      </c>
      <c r="AV14" s="574" t="s">
        <v>49</v>
      </c>
      <c r="AW14" s="574" t="s">
        <v>50</v>
      </c>
      <c r="AX14" s="576" t="s">
        <v>51</v>
      </c>
      <c r="AY14" s="577"/>
      <c r="AZ14" s="577"/>
      <c r="BA14" s="578" t="s">
        <v>47</v>
      </c>
      <c r="BB14" s="567" t="s">
        <v>48</v>
      </c>
      <c r="BC14" s="567" t="s">
        <v>49</v>
      </c>
      <c r="BD14" s="567" t="s">
        <v>50</v>
      </c>
      <c r="BE14" s="567" t="s">
        <v>51</v>
      </c>
      <c r="BF14" s="567"/>
      <c r="BG14" s="569"/>
    </row>
    <row r="15" spans="1:59" s="4" customFormat="1" ht="57" thickBot="1">
      <c r="A15" s="52" t="s">
        <v>52</v>
      </c>
      <c r="B15" s="52" t="s">
        <v>53</v>
      </c>
      <c r="C15" s="605"/>
      <c r="D15" s="607"/>
      <c r="E15" s="607"/>
      <c r="F15" s="607"/>
      <c r="G15" s="607"/>
      <c r="H15" s="623"/>
      <c r="I15" s="607"/>
      <c r="J15" s="607"/>
      <c r="K15" s="607"/>
      <c r="L15" s="595"/>
      <c r="M15" s="593"/>
      <c r="N15" s="595"/>
      <c r="O15" s="593"/>
      <c r="P15" s="595"/>
      <c r="Q15" s="597"/>
      <c r="R15" s="584"/>
      <c r="S15" s="53" t="s">
        <v>54</v>
      </c>
      <c r="T15" s="53" t="s">
        <v>55</v>
      </c>
      <c r="U15" s="591"/>
      <c r="V15" s="570" t="s">
        <v>56</v>
      </c>
      <c r="W15" s="571"/>
      <c r="X15" s="570" t="s">
        <v>57</v>
      </c>
      <c r="Y15" s="571"/>
      <c r="Z15" s="53" t="s">
        <v>58</v>
      </c>
      <c r="AA15" s="53" t="s">
        <v>59</v>
      </c>
      <c r="AB15" s="53" t="s">
        <v>60</v>
      </c>
      <c r="AC15" s="53" t="s">
        <v>61</v>
      </c>
      <c r="AD15" s="584"/>
      <c r="AE15" s="586"/>
      <c r="AF15" s="588"/>
      <c r="AG15" s="586"/>
      <c r="AH15" s="588"/>
      <c r="AI15" s="590"/>
      <c r="AJ15" s="581"/>
      <c r="AK15" s="625"/>
      <c r="AL15" s="627"/>
      <c r="AM15" s="573"/>
      <c r="AN15" s="575"/>
      <c r="AO15" s="575"/>
      <c r="AP15" s="575"/>
      <c r="AQ15" s="54" t="s">
        <v>62</v>
      </c>
      <c r="AR15" s="284" t="s">
        <v>63</v>
      </c>
      <c r="AS15" s="258" t="s">
        <v>64</v>
      </c>
      <c r="AT15" s="573"/>
      <c r="AU15" s="575"/>
      <c r="AV15" s="575"/>
      <c r="AW15" s="575"/>
      <c r="AX15" s="54" t="s">
        <v>62</v>
      </c>
      <c r="AY15" s="54" t="s">
        <v>63</v>
      </c>
      <c r="AZ15" s="55" t="s">
        <v>64</v>
      </c>
      <c r="BA15" s="579"/>
      <c r="BB15" s="568"/>
      <c r="BC15" s="568"/>
      <c r="BD15" s="568"/>
      <c r="BE15" s="56" t="s">
        <v>62</v>
      </c>
      <c r="BF15" s="56" t="s">
        <v>63</v>
      </c>
      <c r="BG15" s="57" t="s">
        <v>64</v>
      </c>
    </row>
    <row r="16" spans="1:59" ht="77.25" customHeight="1" thickTop="1">
      <c r="A16" s="354" t="s">
        <v>4</v>
      </c>
      <c r="B16" s="356"/>
      <c r="C16" s="486" t="s">
        <v>65</v>
      </c>
      <c r="D16" s="315" t="s">
        <v>66</v>
      </c>
      <c r="E16" s="315" t="s">
        <v>67</v>
      </c>
      <c r="F16" s="58" t="s">
        <v>68</v>
      </c>
      <c r="G16" s="59" t="s">
        <v>69</v>
      </c>
      <c r="H16" s="315" t="s">
        <v>70</v>
      </c>
      <c r="I16" s="486" t="s">
        <v>71</v>
      </c>
      <c r="J16" s="315" t="s">
        <v>72</v>
      </c>
      <c r="K16" s="486" t="s">
        <v>73</v>
      </c>
      <c r="L16" s="315" t="s">
        <v>74</v>
      </c>
      <c r="M16" s="331">
        <f>VLOOKUP(L16,'[2]Datos Validacion'!$C$6:$D$10,2,0)</f>
        <v>0.4</v>
      </c>
      <c r="N16" s="333" t="s">
        <v>75</v>
      </c>
      <c r="O16" s="342">
        <f>VLOOKUP(N16,'[2]Datos Validacion'!$E$6:$F$15,2,0)</f>
        <v>0.8</v>
      </c>
      <c r="P16" s="344" t="s">
        <v>76</v>
      </c>
      <c r="Q16" s="346" t="s">
        <v>77</v>
      </c>
      <c r="R16" s="60" t="s">
        <v>78</v>
      </c>
      <c r="S16" s="61" t="s">
        <v>79</v>
      </c>
      <c r="T16" s="62" t="s">
        <v>67</v>
      </c>
      <c r="U16" s="61" t="s">
        <v>80</v>
      </c>
      <c r="V16" s="61" t="s">
        <v>81</v>
      </c>
      <c r="W16" s="63">
        <f>VLOOKUP(V16,'[2]Datos Validacion'!$K$6:$L$8,2,0)</f>
        <v>0.25</v>
      </c>
      <c r="X16" s="64" t="s">
        <v>82</v>
      </c>
      <c r="Y16" s="63">
        <f>VLOOKUP(X16,'[2]Datos Validacion'!$M$6:$N$7,2,0)</f>
        <v>0.15</v>
      </c>
      <c r="Z16" s="61" t="s">
        <v>83</v>
      </c>
      <c r="AA16" s="65" t="s">
        <v>84</v>
      </c>
      <c r="AB16" s="61" t="s">
        <v>85</v>
      </c>
      <c r="AC16" s="62" t="s">
        <v>86</v>
      </c>
      <c r="AD16" s="66">
        <f t="shared" ref="AD16:AD50" si="0">+W16+Y16</f>
        <v>0.4</v>
      </c>
      <c r="AE16" s="67" t="str">
        <f t="shared" ref="AE16:AE50" si="1">IF(AF16&lt;=20%,"MUY BAJA",IF(AF16&lt;=40%,"BAJA",IF(AF16&lt;=60%,"MEDIA",IF(AF16&lt;=80%,"ALTA","MUY ALTA"))))</f>
        <v>BAJA</v>
      </c>
      <c r="AF16" s="67">
        <f t="shared" ref="AF16:AF50" si="2">IF(OR(V16="prevenir",V16="detectar"),(M16-(M16*AD16)), M16)</f>
        <v>0.24</v>
      </c>
      <c r="AG16" s="337" t="str">
        <f t="shared" ref="AG16:AG50" si="3">IF(AH16&lt;=20%,"LEVE",IF(AH16&lt;=40%,"MENOR",IF(AH16&lt;=60%,"MODERADO",IF(AH16&lt;=80%,"MAYOR","CATASTROFICO"))))</f>
        <v>MAYOR</v>
      </c>
      <c r="AH16" s="337">
        <f t="shared" ref="AH16:AH50" si="4">IF(V16="corregir",(O16-(O16*AD16)), O16)</f>
        <v>0.8</v>
      </c>
      <c r="AI16" s="346" t="s">
        <v>87</v>
      </c>
      <c r="AJ16" s="315" t="s">
        <v>88</v>
      </c>
      <c r="AK16" s="531" t="s">
        <v>89</v>
      </c>
      <c r="AL16" s="319"/>
      <c r="AM16" s="401">
        <v>44681</v>
      </c>
      <c r="AN16" s="300" t="s">
        <v>458</v>
      </c>
      <c r="AO16" s="300" t="s">
        <v>459</v>
      </c>
      <c r="AP16" s="525" t="s">
        <v>460</v>
      </c>
      <c r="AQ16" s="379"/>
      <c r="AR16" s="379" t="s">
        <v>4</v>
      </c>
      <c r="AS16" s="503" t="s">
        <v>461</v>
      </c>
      <c r="AT16" s="412"/>
      <c r="AU16" s="415"/>
      <c r="AV16" s="394"/>
      <c r="AW16" s="510"/>
      <c r="AX16" s="394"/>
      <c r="AY16" s="395"/>
      <c r="AZ16" s="398"/>
      <c r="BA16" s="413"/>
      <c r="BB16" s="416"/>
      <c r="BC16" s="418"/>
      <c r="BD16" s="524"/>
      <c r="BE16" s="396"/>
      <c r="BF16" s="396"/>
      <c r="BG16" s="399"/>
    </row>
    <row r="17" spans="1:59" ht="40.5" customHeight="1">
      <c r="A17" s="376"/>
      <c r="B17" s="363"/>
      <c r="C17" s="487"/>
      <c r="D17" s="370"/>
      <c r="E17" s="370"/>
      <c r="F17" s="68" t="s">
        <v>90</v>
      </c>
      <c r="G17" s="69" t="s">
        <v>91</v>
      </c>
      <c r="H17" s="370"/>
      <c r="I17" s="487"/>
      <c r="J17" s="370"/>
      <c r="K17" s="487"/>
      <c r="L17" s="370"/>
      <c r="M17" s="361"/>
      <c r="N17" s="364"/>
      <c r="O17" s="365"/>
      <c r="P17" s="366"/>
      <c r="Q17" s="367"/>
      <c r="R17" s="560" t="s">
        <v>92</v>
      </c>
      <c r="S17" s="363" t="s">
        <v>79</v>
      </c>
      <c r="T17" s="487" t="s">
        <v>67</v>
      </c>
      <c r="U17" s="363" t="s">
        <v>80</v>
      </c>
      <c r="V17" s="363" t="s">
        <v>81</v>
      </c>
      <c r="W17" s="361">
        <f>VLOOKUP(V17,'[2]Datos Validacion'!$K$6:$L$8,2,0)</f>
        <v>0.25</v>
      </c>
      <c r="X17" s="362" t="s">
        <v>82</v>
      </c>
      <c r="Y17" s="361">
        <f>VLOOKUP(X17,'[2]Datos Validacion'!$M$6:$N$7,2,0)</f>
        <v>0.15</v>
      </c>
      <c r="Z17" s="363" t="s">
        <v>83</v>
      </c>
      <c r="AA17" s="564" t="s">
        <v>93</v>
      </c>
      <c r="AB17" s="363" t="s">
        <v>85</v>
      </c>
      <c r="AC17" s="487" t="s">
        <v>94</v>
      </c>
      <c r="AD17" s="375">
        <f t="shared" si="0"/>
        <v>0.4</v>
      </c>
      <c r="AE17" s="338" t="str">
        <f t="shared" si="1"/>
        <v>MUY BAJA</v>
      </c>
      <c r="AF17" s="562">
        <f>+AF16-(AF16*AD17)</f>
        <v>0.14399999999999999</v>
      </c>
      <c r="AG17" s="338"/>
      <c r="AH17" s="338"/>
      <c r="AI17" s="367"/>
      <c r="AJ17" s="370"/>
      <c r="AK17" s="558"/>
      <c r="AL17" s="360"/>
      <c r="AM17" s="402"/>
      <c r="AN17" s="303"/>
      <c r="AO17" s="303"/>
      <c r="AP17" s="526"/>
      <c r="AQ17" s="380"/>
      <c r="AR17" s="380"/>
      <c r="AS17" s="528"/>
      <c r="AT17" s="413"/>
      <c r="AU17" s="416"/>
      <c r="AV17" s="418"/>
      <c r="AW17" s="524"/>
      <c r="AX17" s="418"/>
      <c r="AY17" s="396"/>
      <c r="AZ17" s="399"/>
      <c r="BA17" s="413"/>
      <c r="BB17" s="416"/>
      <c r="BC17" s="418"/>
      <c r="BD17" s="524"/>
      <c r="BE17" s="396"/>
      <c r="BF17" s="396"/>
      <c r="BG17" s="399"/>
    </row>
    <row r="18" spans="1:59" ht="40.5" customHeight="1" thickBot="1">
      <c r="A18" s="355"/>
      <c r="B18" s="357"/>
      <c r="C18" s="491"/>
      <c r="D18" s="316"/>
      <c r="E18" s="316"/>
      <c r="F18" s="70" t="s">
        <v>68</v>
      </c>
      <c r="G18" s="71" t="s">
        <v>95</v>
      </c>
      <c r="H18" s="316"/>
      <c r="I18" s="491"/>
      <c r="J18" s="316"/>
      <c r="K18" s="491"/>
      <c r="L18" s="316"/>
      <c r="M18" s="332"/>
      <c r="N18" s="334"/>
      <c r="O18" s="343"/>
      <c r="P18" s="345"/>
      <c r="Q18" s="347"/>
      <c r="R18" s="561"/>
      <c r="S18" s="357"/>
      <c r="T18" s="491"/>
      <c r="U18" s="357"/>
      <c r="V18" s="357"/>
      <c r="W18" s="332"/>
      <c r="X18" s="330"/>
      <c r="Y18" s="332"/>
      <c r="Z18" s="357"/>
      <c r="AA18" s="565"/>
      <c r="AB18" s="357"/>
      <c r="AC18" s="491"/>
      <c r="AD18" s="566"/>
      <c r="AE18" s="339"/>
      <c r="AF18" s="563"/>
      <c r="AG18" s="339"/>
      <c r="AH18" s="339"/>
      <c r="AI18" s="347"/>
      <c r="AJ18" s="316"/>
      <c r="AK18" s="559"/>
      <c r="AL18" s="320"/>
      <c r="AM18" s="490"/>
      <c r="AN18" s="507"/>
      <c r="AO18" s="507"/>
      <c r="AP18" s="527"/>
      <c r="AQ18" s="456"/>
      <c r="AR18" s="456"/>
      <c r="AS18" s="504"/>
      <c r="AT18" s="428"/>
      <c r="AU18" s="505"/>
      <c r="AV18" s="506"/>
      <c r="AW18" s="511"/>
      <c r="AX18" s="506"/>
      <c r="AY18" s="501"/>
      <c r="AZ18" s="502"/>
      <c r="BA18" s="428"/>
      <c r="BB18" s="505"/>
      <c r="BC18" s="506"/>
      <c r="BD18" s="511"/>
      <c r="BE18" s="501"/>
      <c r="BF18" s="501"/>
      <c r="BG18" s="502"/>
    </row>
    <row r="19" spans="1:59" ht="111.75" customHeight="1" thickTop="1">
      <c r="A19" s="354" t="s">
        <v>4</v>
      </c>
      <c r="B19" s="356"/>
      <c r="C19" s="329" t="s">
        <v>96</v>
      </c>
      <c r="D19" s="329" t="s">
        <v>97</v>
      </c>
      <c r="E19" s="329" t="s">
        <v>98</v>
      </c>
      <c r="F19" s="58" t="s">
        <v>68</v>
      </c>
      <c r="G19" s="72" t="s">
        <v>99</v>
      </c>
      <c r="H19" s="315" t="s">
        <v>100</v>
      </c>
      <c r="I19" s="531" t="s">
        <v>101</v>
      </c>
      <c r="J19" s="315" t="s">
        <v>72</v>
      </c>
      <c r="K19" s="315" t="s">
        <v>102</v>
      </c>
      <c r="L19" s="315" t="s">
        <v>103</v>
      </c>
      <c r="M19" s="331">
        <f>VLOOKUP(L19,'[2]Datos Validacion'!$C$6:$D$10,2,0)</f>
        <v>0.6</v>
      </c>
      <c r="N19" s="333" t="s">
        <v>75</v>
      </c>
      <c r="O19" s="342">
        <f>VLOOKUP(N19,'[2]Datos Validacion'!$E$6:$F$15,2,0)</f>
        <v>0.8</v>
      </c>
      <c r="P19" s="344" t="s">
        <v>76</v>
      </c>
      <c r="Q19" s="346" t="s">
        <v>77</v>
      </c>
      <c r="R19" s="73" t="s">
        <v>104</v>
      </c>
      <c r="S19" s="61" t="s">
        <v>79</v>
      </c>
      <c r="T19" s="64" t="s">
        <v>105</v>
      </c>
      <c r="U19" s="61" t="s">
        <v>80</v>
      </c>
      <c r="V19" s="61" t="s">
        <v>81</v>
      </c>
      <c r="W19" s="63">
        <f>VLOOKUP(V19,'[2]Datos Validacion'!$K$6:$L$8,2,0)</f>
        <v>0.25</v>
      </c>
      <c r="X19" s="64" t="s">
        <v>82</v>
      </c>
      <c r="Y19" s="63">
        <f>VLOOKUP(X19,'[2]Datos Validacion'!$M$6:$N$7,2,0)</f>
        <v>0.15</v>
      </c>
      <c r="Z19" s="61" t="s">
        <v>83</v>
      </c>
      <c r="AA19" s="372" t="s">
        <v>106</v>
      </c>
      <c r="AB19" s="61" t="s">
        <v>85</v>
      </c>
      <c r="AC19" s="74" t="s">
        <v>107</v>
      </c>
      <c r="AD19" s="66">
        <f t="shared" si="0"/>
        <v>0.4</v>
      </c>
      <c r="AE19" s="67" t="str">
        <f t="shared" si="1"/>
        <v>BAJA</v>
      </c>
      <c r="AF19" s="67">
        <f t="shared" si="2"/>
        <v>0.36</v>
      </c>
      <c r="AG19" s="337" t="str">
        <f t="shared" si="3"/>
        <v>MAYOR</v>
      </c>
      <c r="AH19" s="337">
        <f t="shared" si="4"/>
        <v>0.8</v>
      </c>
      <c r="AI19" s="346" t="s">
        <v>87</v>
      </c>
      <c r="AJ19" s="315" t="s">
        <v>88</v>
      </c>
      <c r="AK19" s="348" t="s">
        <v>108</v>
      </c>
      <c r="AL19" s="319"/>
      <c r="AM19" s="401">
        <v>44681</v>
      </c>
      <c r="AN19" s="100" t="s">
        <v>462</v>
      </c>
      <c r="AO19" s="300" t="s">
        <v>463</v>
      </c>
      <c r="AP19" s="100" t="s">
        <v>464</v>
      </c>
      <c r="AQ19" s="274"/>
      <c r="AR19" s="291" t="s">
        <v>4</v>
      </c>
      <c r="AS19" s="503" t="s">
        <v>465</v>
      </c>
      <c r="AT19" s="412"/>
      <c r="AU19" s="415"/>
      <c r="AV19" s="394"/>
      <c r="AW19" s="394"/>
      <c r="AX19" s="394"/>
      <c r="AY19" s="395"/>
      <c r="AZ19" s="398"/>
      <c r="BA19" s="412"/>
      <c r="BB19" s="415"/>
      <c r="BC19" s="394"/>
      <c r="BD19" s="394"/>
      <c r="BE19" s="394"/>
      <c r="BF19" s="395"/>
      <c r="BG19" s="398"/>
    </row>
    <row r="20" spans="1:59" ht="90" customHeight="1">
      <c r="A20" s="376"/>
      <c r="B20" s="363"/>
      <c r="C20" s="362"/>
      <c r="D20" s="362"/>
      <c r="E20" s="362"/>
      <c r="F20" s="68" t="s">
        <v>68</v>
      </c>
      <c r="G20" s="75" t="s">
        <v>109</v>
      </c>
      <c r="H20" s="370"/>
      <c r="I20" s="558"/>
      <c r="J20" s="370"/>
      <c r="K20" s="370"/>
      <c r="L20" s="370"/>
      <c r="M20" s="361"/>
      <c r="N20" s="364"/>
      <c r="O20" s="365"/>
      <c r="P20" s="366"/>
      <c r="Q20" s="367"/>
      <c r="R20" s="76" t="s">
        <v>110</v>
      </c>
      <c r="S20" s="77" t="s">
        <v>79</v>
      </c>
      <c r="T20" s="78" t="s">
        <v>111</v>
      </c>
      <c r="U20" s="77" t="s">
        <v>80</v>
      </c>
      <c r="V20" s="77" t="s">
        <v>81</v>
      </c>
      <c r="W20" s="79">
        <f>VLOOKUP(V20,'[2]Datos Validacion'!$K$6:$L$8,2,0)</f>
        <v>0.25</v>
      </c>
      <c r="X20" s="78" t="s">
        <v>82</v>
      </c>
      <c r="Y20" s="79">
        <f>VLOOKUP(X20,'[2]Datos Validacion'!$M$6:$N$7,2,0)</f>
        <v>0.15</v>
      </c>
      <c r="Z20" s="77" t="s">
        <v>83</v>
      </c>
      <c r="AA20" s="373"/>
      <c r="AB20" s="77" t="s">
        <v>85</v>
      </c>
      <c r="AC20" s="80" t="s">
        <v>107</v>
      </c>
      <c r="AD20" s="81">
        <f t="shared" si="0"/>
        <v>0.4</v>
      </c>
      <c r="AE20" s="82" t="str">
        <f t="shared" si="1"/>
        <v>BAJA</v>
      </c>
      <c r="AF20" s="82">
        <f>+AF19-(AF19*AD20)</f>
        <v>0.216</v>
      </c>
      <c r="AG20" s="338"/>
      <c r="AH20" s="338"/>
      <c r="AI20" s="367"/>
      <c r="AJ20" s="370"/>
      <c r="AK20" s="349"/>
      <c r="AL20" s="360"/>
      <c r="AM20" s="402"/>
      <c r="AN20" s="100" t="s">
        <v>466</v>
      </c>
      <c r="AO20" s="303"/>
      <c r="AP20" s="100" t="s">
        <v>467</v>
      </c>
      <c r="AQ20" s="77"/>
      <c r="AR20" s="291" t="s">
        <v>4</v>
      </c>
      <c r="AS20" s="528"/>
      <c r="AT20" s="556"/>
      <c r="AU20" s="416"/>
      <c r="AV20" s="418"/>
      <c r="AW20" s="418"/>
      <c r="AX20" s="418"/>
      <c r="AY20" s="396"/>
      <c r="AZ20" s="399"/>
      <c r="BA20" s="413"/>
      <c r="BB20" s="416"/>
      <c r="BC20" s="418"/>
      <c r="BD20" s="418"/>
      <c r="BE20" s="418"/>
      <c r="BF20" s="396"/>
      <c r="BG20" s="399"/>
    </row>
    <row r="21" spans="1:59" ht="118.5" customHeight="1" thickBot="1">
      <c r="A21" s="355"/>
      <c r="B21" s="357"/>
      <c r="C21" s="330"/>
      <c r="D21" s="330"/>
      <c r="E21" s="330"/>
      <c r="F21" s="70" t="s">
        <v>68</v>
      </c>
      <c r="G21" s="83" t="s">
        <v>112</v>
      </c>
      <c r="H21" s="316"/>
      <c r="I21" s="559"/>
      <c r="J21" s="316"/>
      <c r="K21" s="316"/>
      <c r="L21" s="316"/>
      <c r="M21" s="332"/>
      <c r="N21" s="334"/>
      <c r="O21" s="343"/>
      <c r="P21" s="345"/>
      <c r="Q21" s="347"/>
      <c r="R21" s="84" t="s">
        <v>113</v>
      </c>
      <c r="S21" s="85" t="s">
        <v>79</v>
      </c>
      <c r="T21" s="86" t="s">
        <v>111</v>
      </c>
      <c r="U21" s="85" t="s">
        <v>80</v>
      </c>
      <c r="V21" s="85" t="s">
        <v>81</v>
      </c>
      <c r="W21" s="87">
        <f>VLOOKUP(V21,'[2]Datos Validacion'!$K$6:$L$8,2,0)</f>
        <v>0.25</v>
      </c>
      <c r="X21" s="86" t="s">
        <v>82</v>
      </c>
      <c r="Y21" s="87">
        <f>VLOOKUP(X21,'[2]Datos Validacion'!$M$6:$N$7,2,0)</f>
        <v>0.15</v>
      </c>
      <c r="Z21" s="85" t="s">
        <v>83</v>
      </c>
      <c r="AA21" s="88" t="s">
        <v>114</v>
      </c>
      <c r="AB21" s="85" t="s">
        <v>85</v>
      </c>
      <c r="AC21" s="89" t="s">
        <v>115</v>
      </c>
      <c r="AD21" s="90">
        <f t="shared" si="0"/>
        <v>0.4</v>
      </c>
      <c r="AE21" s="91" t="str">
        <f t="shared" si="1"/>
        <v>MUY BAJA</v>
      </c>
      <c r="AF21" s="92">
        <f>+AF20-(AF20*AD21)</f>
        <v>0.12959999999999999</v>
      </c>
      <c r="AG21" s="339"/>
      <c r="AH21" s="339"/>
      <c r="AI21" s="347"/>
      <c r="AJ21" s="316"/>
      <c r="AK21" s="350"/>
      <c r="AL21" s="320"/>
      <c r="AM21" s="490"/>
      <c r="AN21" s="292" t="s">
        <v>468</v>
      </c>
      <c r="AO21" s="507"/>
      <c r="AP21" s="102" t="s">
        <v>469</v>
      </c>
      <c r="AQ21" s="26"/>
      <c r="AR21" s="291" t="s">
        <v>4</v>
      </c>
      <c r="AS21" s="504"/>
      <c r="AT21" s="557"/>
      <c r="AU21" s="505"/>
      <c r="AV21" s="506"/>
      <c r="AW21" s="506"/>
      <c r="AX21" s="506"/>
      <c r="AY21" s="501"/>
      <c r="AZ21" s="502"/>
      <c r="BA21" s="428"/>
      <c r="BB21" s="505"/>
      <c r="BC21" s="506"/>
      <c r="BD21" s="506"/>
      <c r="BE21" s="506"/>
      <c r="BF21" s="501"/>
      <c r="BG21" s="502"/>
    </row>
    <row r="22" spans="1:59" ht="52.5" customHeight="1" thickTop="1">
      <c r="A22" s="354" t="s">
        <v>4</v>
      </c>
      <c r="B22" s="356"/>
      <c r="C22" s="329" t="s">
        <v>96</v>
      </c>
      <c r="D22" s="315" t="s">
        <v>116</v>
      </c>
      <c r="E22" s="315" t="s">
        <v>117</v>
      </c>
      <c r="F22" s="58" t="s">
        <v>68</v>
      </c>
      <c r="G22" s="93" t="s">
        <v>118</v>
      </c>
      <c r="H22" s="315" t="s">
        <v>119</v>
      </c>
      <c r="I22" s="315" t="s">
        <v>120</v>
      </c>
      <c r="J22" s="315" t="s">
        <v>121</v>
      </c>
      <c r="K22" s="315" t="s">
        <v>122</v>
      </c>
      <c r="L22" s="315" t="s">
        <v>123</v>
      </c>
      <c r="M22" s="331">
        <f>VLOOKUP(L22,'[2]Datos Validacion'!$C$6:$D$10,2,0)</f>
        <v>0.8</v>
      </c>
      <c r="N22" s="333" t="s">
        <v>124</v>
      </c>
      <c r="O22" s="342">
        <f>VLOOKUP(N22,'[2]Datos Validacion'!$E$6:$F$15,2,0)</f>
        <v>0.6</v>
      </c>
      <c r="P22" s="344" t="s">
        <v>125</v>
      </c>
      <c r="Q22" s="346" t="s">
        <v>87</v>
      </c>
      <c r="R22" s="65" t="s">
        <v>126</v>
      </c>
      <c r="S22" s="61" t="s">
        <v>79</v>
      </c>
      <c r="T22" s="64" t="s">
        <v>127</v>
      </c>
      <c r="U22" s="61" t="s">
        <v>80</v>
      </c>
      <c r="V22" s="61" t="s">
        <v>81</v>
      </c>
      <c r="W22" s="63">
        <f>VLOOKUP(V22,'[2]Datos Validacion'!$K$6:$L$8,2,0)</f>
        <v>0.25</v>
      </c>
      <c r="X22" s="64" t="s">
        <v>82</v>
      </c>
      <c r="Y22" s="63">
        <f>VLOOKUP(X22,'[2]Datos Validacion'!$M$6:$N$7,2,0)</f>
        <v>0.15</v>
      </c>
      <c r="Z22" s="61" t="s">
        <v>83</v>
      </c>
      <c r="AA22" s="94" t="s">
        <v>128</v>
      </c>
      <c r="AB22" s="61" t="s">
        <v>85</v>
      </c>
      <c r="AC22" s="64" t="s">
        <v>129</v>
      </c>
      <c r="AD22" s="66">
        <f t="shared" si="0"/>
        <v>0.4</v>
      </c>
      <c r="AE22" s="67" t="str">
        <f t="shared" si="1"/>
        <v>MEDIA</v>
      </c>
      <c r="AF22" s="67">
        <f t="shared" si="2"/>
        <v>0.48</v>
      </c>
      <c r="AG22" s="337" t="str">
        <f t="shared" si="3"/>
        <v>MODERADO</v>
      </c>
      <c r="AH22" s="337">
        <f t="shared" si="4"/>
        <v>0.6</v>
      </c>
      <c r="AI22" s="346" t="s">
        <v>130</v>
      </c>
      <c r="AJ22" s="315" t="s">
        <v>131</v>
      </c>
      <c r="AK22" s="317"/>
      <c r="AL22" s="319"/>
      <c r="AM22" s="401">
        <v>44681</v>
      </c>
      <c r="AN22" s="300" t="s">
        <v>470</v>
      </c>
      <c r="AO22" s="300" t="s">
        <v>471</v>
      </c>
      <c r="AP22" s="300" t="s">
        <v>472</v>
      </c>
      <c r="AQ22" s="379"/>
      <c r="AR22" s="379" t="s">
        <v>4</v>
      </c>
      <c r="AS22" s="503" t="s">
        <v>473</v>
      </c>
      <c r="AT22" s="412"/>
      <c r="AU22" s="415"/>
      <c r="AV22" s="394"/>
      <c r="AW22" s="394"/>
      <c r="AX22" s="394"/>
      <c r="AY22" s="395"/>
      <c r="AZ22" s="398"/>
      <c r="BA22" s="412"/>
      <c r="BB22" s="415"/>
      <c r="BC22" s="394"/>
      <c r="BD22" s="394"/>
      <c r="BE22" s="394"/>
      <c r="BF22" s="395"/>
      <c r="BG22" s="398"/>
    </row>
    <row r="23" spans="1:59" ht="51.75" customHeight="1">
      <c r="A23" s="376"/>
      <c r="B23" s="363"/>
      <c r="C23" s="362"/>
      <c r="D23" s="370"/>
      <c r="E23" s="370"/>
      <c r="F23" s="68" t="s">
        <v>68</v>
      </c>
      <c r="G23" s="95" t="s">
        <v>132</v>
      </c>
      <c r="H23" s="370"/>
      <c r="I23" s="370"/>
      <c r="J23" s="370"/>
      <c r="K23" s="370"/>
      <c r="L23" s="370"/>
      <c r="M23" s="361"/>
      <c r="N23" s="364"/>
      <c r="O23" s="365"/>
      <c r="P23" s="366"/>
      <c r="Q23" s="367"/>
      <c r="R23" s="96" t="s">
        <v>133</v>
      </c>
      <c r="S23" s="77" t="s">
        <v>79</v>
      </c>
      <c r="T23" s="78" t="s">
        <v>127</v>
      </c>
      <c r="U23" s="77" t="s">
        <v>80</v>
      </c>
      <c r="V23" s="77" t="s">
        <v>134</v>
      </c>
      <c r="W23" s="79">
        <f>VLOOKUP(V23,'[2]Datos Validacion'!$K$6:$L$8,2,0)</f>
        <v>0.15</v>
      </c>
      <c r="X23" s="78" t="s">
        <v>82</v>
      </c>
      <c r="Y23" s="79">
        <f>VLOOKUP(X23,'[2]Datos Validacion'!$M$6:$N$7,2,0)</f>
        <v>0.15</v>
      </c>
      <c r="Z23" s="77" t="s">
        <v>83</v>
      </c>
      <c r="AA23" s="97" t="s">
        <v>128</v>
      </c>
      <c r="AB23" s="77" t="s">
        <v>85</v>
      </c>
      <c r="AC23" s="78" t="s">
        <v>135</v>
      </c>
      <c r="AD23" s="81">
        <f t="shared" si="0"/>
        <v>0.3</v>
      </c>
      <c r="AE23" s="82" t="str">
        <f t="shared" si="1"/>
        <v>BAJA</v>
      </c>
      <c r="AF23" s="82">
        <f>+AF22-(AF22*AD23)</f>
        <v>0.33599999999999997</v>
      </c>
      <c r="AG23" s="338"/>
      <c r="AH23" s="338"/>
      <c r="AI23" s="367"/>
      <c r="AJ23" s="370"/>
      <c r="AK23" s="371"/>
      <c r="AL23" s="360"/>
      <c r="AM23" s="554"/>
      <c r="AN23" s="303"/>
      <c r="AO23" s="303"/>
      <c r="AP23" s="303"/>
      <c r="AQ23" s="380"/>
      <c r="AR23" s="380"/>
      <c r="AS23" s="528"/>
      <c r="AT23" s="413"/>
      <c r="AU23" s="416"/>
      <c r="AV23" s="418"/>
      <c r="AW23" s="418"/>
      <c r="AX23" s="418"/>
      <c r="AY23" s="396"/>
      <c r="AZ23" s="399"/>
      <c r="BA23" s="413"/>
      <c r="BB23" s="416"/>
      <c r="BC23" s="418"/>
      <c r="BD23" s="418"/>
      <c r="BE23" s="418"/>
      <c r="BF23" s="396"/>
      <c r="BG23" s="399"/>
    </row>
    <row r="24" spans="1:59" ht="54.75" customHeight="1" thickBot="1">
      <c r="A24" s="355"/>
      <c r="B24" s="357"/>
      <c r="C24" s="330"/>
      <c r="D24" s="316"/>
      <c r="E24" s="316"/>
      <c r="F24" s="70" t="s">
        <v>136</v>
      </c>
      <c r="G24" s="83" t="s">
        <v>137</v>
      </c>
      <c r="H24" s="316"/>
      <c r="I24" s="316"/>
      <c r="J24" s="316"/>
      <c r="K24" s="316"/>
      <c r="L24" s="316"/>
      <c r="M24" s="332"/>
      <c r="N24" s="334"/>
      <c r="O24" s="343"/>
      <c r="P24" s="345"/>
      <c r="Q24" s="347"/>
      <c r="R24" s="98" t="s">
        <v>138</v>
      </c>
      <c r="S24" s="85" t="s">
        <v>79</v>
      </c>
      <c r="T24" s="86" t="s">
        <v>127</v>
      </c>
      <c r="U24" s="85" t="s">
        <v>80</v>
      </c>
      <c r="V24" s="85" t="s">
        <v>134</v>
      </c>
      <c r="W24" s="87">
        <f>VLOOKUP(V24,'[2]Datos Validacion'!$K$6:$L$8,2,0)</f>
        <v>0.15</v>
      </c>
      <c r="X24" s="86" t="s">
        <v>82</v>
      </c>
      <c r="Y24" s="87">
        <f>VLOOKUP(X24,'[2]Datos Validacion'!$M$6:$N$7,2,0)</f>
        <v>0.15</v>
      </c>
      <c r="Z24" s="85" t="s">
        <v>83</v>
      </c>
      <c r="AA24" s="88" t="s">
        <v>128</v>
      </c>
      <c r="AB24" s="85" t="s">
        <v>85</v>
      </c>
      <c r="AC24" s="86" t="s">
        <v>139</v>
      </c>
      <c r="AD24" s="90">
        <f t="shared" si="0"/>
        <v>0.3</v>
      </c>
      <c r="AE24" s="91" t="str">
        <f t="shared" si="1"/>
        <v>BAJA</v>
      </c>
      <c r="AF24" s="92">
        <f>+AF23-(AF23*AD24)</f>
        <v>0.23519999999999996</v>
      </c>
      <c r="AG24" s="339"/>
      <c r="AH24" s="339"/>
      <c r="AI24" s="347"/>
      <c r="AJ24" s="316"/>
      <c r="AK24" s="318"/>
      <c r="AL24" s="320"/>
      <c r="AM24" s="555"/>
      <c r="AN24" s="507"/>
      <c r="AO24" s="507"/>
      <c r="AP24" s="507"/>
      <c r="AQ24" s="456"/>
      <c r="AR24" s="456"/>
      <c r="AS24" s="504"/>
      <c r="AT24" s="428"/>
      <c r="AU24" s="505"/>
      <c r="AV24" s="506"/>
      <c r="AW24" s="506"/>
      <c r="AX24" s="506"/>
      <c r="AY24" s="501"/>
      <c r="AZ24" s="502"/>
      <c r="BA24" s="428"/>
      <c r="BB24" s="505"/>
      <c r="BC24" s="506"/>
      <c r="BD24" s="506"/>
      <c r="BE24" s="506"/>
      <c r="BF24" s="501"/>
      <c r="BG24" s="502"/>
    </row>
    <row r="25" spans="1:59" ht="26.25" customHeight="1" thickTop="1">
      <c r="A25" s="354" t="s">
        <v>4</v>
      </c>
      <c r="B25" s="356"/>
      <c r="C25" s="329" t="s">
        <v>140</v>
      </c>
      <c r="D25" s="315" t="s">
        <v>141</v>
      </c>
      <c r="E25" s="315" t="s">
        <v>142</v>
      </c>
      <c r="F25" s="315" t="s">
        <v>68</v>
      </c>
      <c r="G25" s="553" t="s">
        <v>143</v>
      </c>
      <c r="H25" s="315" t="s">
        <v>144</v>
      </c>
      <c r="I25" s="315" t="s">
        <v>145</v>
      </c>
      <c r="J25" s="315" t="s">
        <v>72</v>
      </c>
      <c r="K25" s="315" t="s">
        <v>146</v>
      </c>
      <c r="L25" s="315" t="s">
        <v>74</v>
      </c>
      <c r="M25" s="331">
        <f>VLOOKUP(L25,'[2]Datos Validacion'!$C$6:$D$10,2,0)</f>
        <v>0.4</v>
      </c>
      <c r="N25" s="333" t="s">
        <v>75</v>
      </c>
      <c r="O25" s="342">
        <f>VLOOKUP(N25,'[2]Datos Validacion'!$E$6:$F$15,2,0)</f>
        <v>0.8</v>
      </c>
      <c r="P25" s="344" t="s">
        <v>76</v>
      </c>
      <c r="Q25" s="346" t="s">
        <v>87</v>
      </c>
      <c r="R25" s="99" t="s">
        <v>147</v>
      </c>
      <c r="S25" s="61" t="s">
        <v>79</v>
      </c>
      <c r="T25" s="64" t="s">
        <v>148</v>
      </c>
      <c r="U25" s="61" t="s">
        <v>80</v>
      </c>
      <c r="V25" s="61" t="s">
        <v>81</v>
      </c>
      <c r="W25" s="63">
        <f>VLOOKUP(V25,'[2]Datos Validacion'!$K$6:$L$8,2,0)</f>
        <v>0.25</v>
      </c>
      <c r="X25" s="64" t="s">
        <v>82</v>
      </c>
      <c r="Y25" s="63">
        <f>VLOOKUP(X25,'[2]Datos Validacion'!$M$6:$N$7,2,0)</f>
        <v>0.15</v>
      </c>
      <c r="Z25" s="61" t="s">
        <v>83</v>
      </c>
      <c r="AA25" s="94" t="s">
        <v>149</v>
      </c>
      <c r="AB25" s="61" t="s">
        <v>85</v>
      </c>
      <c r="AC25" s="72" t="s">
        <v>150</v>
      </c>
      <c r="AD25" s="66">
        <f t="shared" si="0"/>
        <v>0.4</v>
      </c>
      <c r="AE25" s="67" t="str">
        <f t="shared" si="1"/>
        <v>BAJA</v>
      </c>
      <c r="AF25" s="67">
        <f t="shared" si="2"/>
        <v>0.24</v>
      </c>
      <c r="AG25" s="337" t="str">
        <f t="shared" si="3"/>
        <v>MAYOR</v>
      </c>
      <c r="AH25" s="337">
        <f t="shared" si="4"/>
        <v>0.8</v>
      </c>
      <c r="AI25" s="346" t="s">
        <v>87</v>
      </c>
      <c r="AJ25" s="315" t="s">
        <v>88</v>
      </c>
      <c r="AK25" s="531" t="s">
        <v>151</v>
      </c>
      <c r="AL25" s="319"/>
      <c r="AM25" s="412">
        <v>44681</v>
      </c>
      <c r="AN25" s="297" t="s">
        <v>474</v>
      </c>
      <c r="AO25" s="297" t="s">
        <v>475</v>
      </c>
      <c r="AP25" s="297" t="s">
        <v>476</v>
      </c>
      <c r="AQ25" s="394"/>
      <c r="AR25" s="394" t="s">
        <v>4</v>
      </c>
      <c r="AS25" s="543" t="s">
        <v>477</v>
      </c>
      <c r="AT25" s="412"/>
      <c r="AU25" s="415"/>
      <c r="AV25" s="394"/>
      <c r="AW25" s="394"/>
      <c r="AX25" s="394"/>
      <c r="AY25" s="395"/>
      <c r="AZ25" s="398"/>
      <c r="BA25" s="547"/>
      <c r="BB25" s="550"/>
      <c r="BC25" s="394"/>
      <c r="BD25" s="394"/>
      <c r="BE25" s="395"/>
      <c r="BF25" s="395"/>
      <c r="BG25" s="398"/>
    </row>
    <row r="26" spans="1:59" ht="38.25">
      <c r="A26" s="376"/>
      <c r="B26" s="363"/>
      <c r="C26" s="362"/>
      <c r="D26" s="370"/>
      <c r="E26" s="370"/>
      <c r="F26" s="370"/>
      <c r="G26" s="529"/>
      <c r="H26" s="370"/>
      <c r="I26" s="370"/>
      <c r="J26" s="370"/>
      <c r="K26" s="370"/>
      <c r="L26" s="370"/>
      <c r="M26" s="361"/>
      <c r="N26" s="364"/>
      <c r="O26" s="365"/>
      <c r="P26" s="366"/>
      <c r="Q26" s="367"/>
      <c r="R26" s="100" t="s">
        <v>152</v>
      </c>
      <c r="S26" s="77" t="s">
        <v>79</v>
      </c>
      <c r="T26" s="78" t="s">
        <v>153</v>
      </c>
      <c r="U26" s="77" t="s">
        <v>80</v>
      </c>
      <c r="V26" s="77" t="s">
        <v>81</v>
      </c>
      <c r="W26" s="79">
        <f>VLOOKUP(V26,'[2]Datos Validacion'!$K$6:$L$8,2,0)</f>
        <v>0.25</v>
      </c>
      <c r="X26" s="78" t="s">
        <v>82</v>
      </c>
      <c r="Y26" s="79">
        <f>VLOOKUP(X26,'[2]Datos Validacion'!$M$6:$N$7,2,0)</f>
        <v>0.15</v>
      </c>
      <c r="Z26" s="77" t="s">
        <v>83</v>
      </c>
      <c r="AA26" s="97" t="s">
        <v>149</v>
      </c>
      <c r="AB26" s="77" t="s">
        <v>85</v>
      </c>
      <c r="AC26" s="101" t="s">
        <v>154</v>
      </c>
      <c r="AD26" s="81">
        <f t="shared" si="0"/>
        <v>0.4</v>
      </c>
      <c r="AE26" s="82" t="str">
        <f t="shared" si="1"/>
        <v>MUY BAJA</v>
      </c>
      <c r="AF26" s="82">
        <f>+AF25-(AF25*AD26)</f>
        <v>0.14399999999999999</v>
      </c>
      <c r="AG26" s="338"/>
      <c r="AH26" s="338"/>
      <c r="AI26" s="367"/>
      <c r="AJ26" s="370"/>
      <c r="AK26" s="532"/>
      <c r="AL26" s="360"/>
      <c r="AM26" s="413"/>
      <c r="AN26" s="298"/>
      <c r="AO26" s="298"/>
      <c r="AP26" s="298"/>
      <c r="AQ26" s="418"/>
      <c r="AR26" s="418"/>
      <c r="AS26" s="544"/>
      <c r="AT26" s="413"/>
      <c r="AU26" s="416"/>
      <c r="AV26" s="418"/>
      <c r="AW26" s="418"/>
      <c r="AX26" s="418"/>
      <c r="AY26" s="396"/>
      <c r="AZ26" s="399"/>
      <c r="BA26" s="548"/>
      <c r="BB26" s="551"/>
      <c r="BC26" s="418"/>
      <c r="BD26" s="418"/>
      <c r="BE26" s="396"/>
      <c r="BF26" s="396"/>
      <c r="BG26" s="399"/>
    </row>
    <row r="27" spans="1:59" ht="25.5">
      <c r="A27" s="376"/>
      <c r="B27" s="363"/>
      <c r="C27" s="362"/>
      <c r="D27" s="370"/>
      <c r="E27" s="370"/>
      <c r="F27" s="370"/>
      <c r="G27" s="529"/>
      <c r="H27" s="370"/>
      <c r="I27" s="370"/>
      <c r="J27" s="370"/>
      <c r="K27" s="370"/>
      <c r="L27" s="370"/>
      <c r="M27" s="361"/>
      <c r="N27" s="364"/>
      <c r="O27" s="365"/>
      <c r="P27" s="366"/>
      <c r="Q27" s="367"/>
      <c r="R27" s="100" t="s">
        <v>155</v>
      </c>
      <c r="S27" s="77" t="s">
        <v>79</v>
      </c>
      <c r="T27" s="78" t="s">
        <v>156</v>
      </c>
      <c r="U27" s="77" t="s">
        <v>80</v>
      </c>
      <c r="V27" s="77" t="s">
        <v>81</v>
      </c>
      <c r="W27" s="79">
        <f>VLOOKUP(V27,'[2]Datos Validacion'!$K$6:$L$8,2,0)</f>
        <v>0.25</v>
      </c>
      <c r="X27" s="78" t="s">
        <v>82</v>
      </c>
      <c r="Y27" s="79">
        <f>VLOOKUP(X27,'[2]Datos Validacion'!$M$6:$N$7,2,0)</f>
        <v>0.15</v>
      </c>
      <c r="Z27" s="77" t="s">
        <v>83</v>
      </c>
      <c r="AA27" s="97" t="s">
        <v>157</v>
      </c>
      <c r="AB27" s="77" t="s">
        <v>85</v>
      </c>
      <c r="AC27" s="75" t="s">
        <v>158</v>
      </c>
      <c r="AD27" s="81">
        <f t="shared" si="0"/>
        <v>0.4</v>
      </c>
      <c r="AE27" s="82" t="str">
        <f t="shared" si="1"/>
        <v>MUY BAJA</v>
      </c>
      <c r="AF27" s="82">
        <f t="shared" ref="AF27:AF30" si="5">+AF26-(AF26*AD27)</f>
        <v>8.6399999999999991E-2</v>
      </c>
      <c r="AG27" s="338"/>
      <c r="AH27" s="338"/>
      <c r="AI27" s="367"/>
      <c r="AJ27" s="370"/>
      <c r="AK27" s="532"/>
      <c r="AL27" s="360"/>
      <c r="AM27" s="413"/>
      <c r="AN27" s="298"/>
      <c r="AO27" s="298"/>
      <c r="AP27" s="298"/>
      <c r="AQ27" s="418"/>
      <c r="AR27" s="418"/>
      <c r="AS27" s="544"/>
      <c r="AT27" s="413"/>
      <c r="AU27" s="416"/>
      <c r="AV27" s="418"/>
      <c r="AW27" s="418"/>
      <c r="AX27" s="418"/>
      <c r="AY27" s="396"/>
      <c r="AZ27" s="399"/>
      <c r="BA27" s="548"/>
      <c r="BB27" s="551"/>
      <c r="BC27" s="418"/>
      <c r="BD27" s="418"/>
      <c r="BE27" s="396"/>
      <c r="BF27" s="396"/>
      <c r="BG27" s="399"/>
    </row>
    <row r="28" spans="1:59" ht="25.5">
      <c r="A28" s="376"/>
      <c r="B28" s="363"/>
      <c r="C28" s="362"/>
      <c r="D28" s="370"/>
      <c r="E28" s="370"/>
      <c r="F28" s="370" t="s">
        <v>68</v>
      </c>
      <c r="G28" s="529" t="s">
        <v>159</v>
      </c>
      <c r="H28" s="370"/>
      <c r="I28" s="370"/>
      <c r="J28" s="370"/>
      <c r="K28" s="370"/>
      <c r="L28" s="370"/>
      <c r="M28" s="361"/>
      <c r="N28" s="364"/>
      <c r="O28" s="365"/>
      <c r="P28" s="366"/>
      <c r="Q28" s="367"/>
      <c r="R28" s="100" t="s">
        <v>160</v>
      </c>
      <c r="S28" s="77" t="s">
        <v>79</v>
      </c>
      <c r="T28" s="78" t="s">
        <v>161</v>
      </c>
      <c r="U28" s="77" t="s">
        <v>80</v>
      </c>
      <c r="V28" s="77" t="s">
        <v>81</v>
      </c>
      <c r="W28" s="79">
        <f>VLOOKUP(V28,'[2]Datos Validacion'!$K$6:$L$8,2,0)</f>
        <v>0.25</v>
      </c>
      <c r="X28" s="78" t="s">
        <v>82</v>
      </c>
      <c r="Y28" s="79">
        <f>VLOOKUP(X28,'[2]Datos Validacion'!$M$6:$N$7,2,0)</f>
        <v>0.15</v>
      </c>
      <c r="Z28" s="77" t="s">
        <v>83</v>
      </c>
      <c r="AA28" s="97" t="s">
        <v>149</v>
      </c>
      <c r="AB28" s="77" t="s">
        <v>85</v>
      </c>
      <c r="AC28" s="101" t="s">
        <v>162</v>
      </c>
      <c r="AD28" s="81">
        <f t="shared" si="0"/>
        <v>0.4</v>
      </c>
      <c r="AE28" s="82" t="str">
        <f t="shared" si="1"/>
        <v>MUY BAJA</v>
      </c>
      <c r="AF28" s="82">
        <f t="shared" si="5"/>
        <v>5.183999999999999E-2</v>
      </c>
      <c r="AG28" s="338"/>
      <c r="AH28" s="338"/>
      <c r="AI28" s="367"/>
      <c r="AJ28" s="370"/>
      <c r="AK28" s="532"/>
      <c r="AL28" s="360"/>
      <c r="AM28" s="413"/>
      <c r="AN28" s="298"/>
      <c r="AO28" s="298"/>
      <c r="AP28" s="298"/>
      <c r="AQ28" s="418"/>
      <c r="AR28" s="418"/>
      <c r="AS28" s="544"/>
      <c r="AT28" s="413"/>
      <c r="AU28" s="416"/>
      <c r="AV28" s="418"/>
      <c r="AW28" s="418"/>
      <c r="AX28" s="418"/>
      <c r="AY28" s="396"/>
      <c r="AZ28" s="399"/>
      <c r="BA28" s="548"/>
      <c r="BB28" s="551"/>
      <c r="BC28" s="418"/>
      <c r="BD28" s="418"/>
      <c r="BE28" s="396"/>
      <c r="BF28" s="396"/>
      <c r="BG28" s="399"/>
    </row>
    <row r="29" spans="1:59" ht="25.5">
      <c r="A29" s="376"/>
      <c r="B29" s="363"/>
      <c r="C29" s="362"/>
      <c r="D29" s="370"/>
      <c r="E29" s="370"/>
      <c r="F29" s="370"/>
      <c r="G29" s="529"/>
      <c r="H29" s="370"/>
      <c r="I29" s="370"/>
      <c r="J29" s="370"/>
      <c r="K29" s="370"/>
      <c r="L29" s="370"/>
      <c r="M29" s="361"/>
      <c r="N29" s="364"/>
      <c r="O29" s="365"/>
      <c r="P29" s="366"/>
      <c r="Q29" s="367"/>
      <c r="R29" s="100" t="s">
        <v>163</v>
      </c>
      <c r="S29" s="77" t="s">
        <v>79</v>
      </c>
      <c r="T29" s="78" t="s">
        <v>156</v>
      </c>
      <c r="U29" s="77" t="s">
        <v>80</v>
      </c>
      <c r="V29" s="77" t="s">
        <v>81</v>
      </c>
      <c r="W29" s="79">
        <f>VLOOKUP(V29,'[2]Datos Validacion'!$K$6:$L$8,2,0)</f>
        <v>0.25</v>
      </c>
      <c r="X29" s="78" t="s">
        <v>82</v>
      </c>
      <c r="Y29" s="79">
        <f>VLOOKUP(X29,'[2]Datos Validacion'!$M$6:$N$7,2,0)</f>
        <v>0.15</v>
      </c>
      <c r="Z29" s="77" t="s">
        <v>83</v>
      </c>
      <c r="AA29" s="97" t="s">
        <v>149</v>
      </c>
      <c r="AB29" s="77" t="s">
        <v>85</v>
      </c>
      <c r="AC29" s="101" t="s">
        <v>164</v>
      </c>
      <c r="AD29" s="81">
        <f t="shared" si="0"/>
        <v>0.4</v>
      </c>
      <c r="AE29" s="82" t="str">
        <f t="shared" si="1"/>
        <v>MUY BAJA</v>
      </c>
      <c r="AF29" s="82">
        <f t="shared" si="5"/>
        <v>3.1103999999999993E-2</v>
      </c>
      <c r="AG29" s="338"/>
      <c r="AH29" s="338"/>
      <c r="AI29" s="367"/>
      <c r="AJ29" s="370"/>
      <c r="AK29" s="532"/>
      <c r="AL29" s="360"/>
      <c r="AM29" s="413"/>
      <c r="AN29" s="298"/>
      <c r="AO29" s="298"/>
      <c r="AP29" s="298"/>
      <c r="AQ29" s="418"/>
      <c r="AR29" s="418"/>
      <c r="AS29" s="544"/>
      <c r="AT29" s="413"/>
      <c r="AU29" s="416"/>
      <c r="AV29" s="418"/>
      <c r="AW29" s="418"/>
      <c r="AX29" s="418"/>
      <c r="AY29" s="396"/>
      <c r="AZ29" s="399"/>
      <c r="BA29" s="548"/>
      <c r="BB29" s="551"/>
      <c r="BC29" s="418"/>
      <c r="BD29" s="418"/>
      <c r="BE29" s="396"/>
      <c r="BF29" s="396"/>
      <c r="BG29" s="399"/>
    </row>
    <row r="30" spans="1:59" ht="26.25" thickBot="1">
      <c r="A30" s="355"/>
      <c r="B30" s="357"/>
      <c r="C30" s="330"/>
      <c r="D30" s="316"/>
      <c r="E30" s="316"/>
      <c r="F30" s="316"/>
      <c r="G30" s="530"/>
      <c r="H30" s="316"/>
      <c r="I30" s="316"/>
      <c r="J30" s="316"/>
      <c r="K30" s="316"/>
      <c r="L30" s="316"/>
      <c r="M30" s="332"/>
      <c r="N30" s="334"/>
      <c r="O30" s="343"/>
      <c r="P30" s="345"/>
      <c r="Q30" s="347"/>
      <c r="R30" s="102" t="s">
        <v>165</v>
      </c>
      <c r="S30" s="85" t="s">
        <v>79</v>
      </c>
      <c r="T30" s="86" t="s">
        <v>156</v>
      </c>
      <c r="U30" s="85" t="s">
        <v>80</v>
      </c>
      <c r="V30" s="85" t="s">
        <v>81</v>
      </c>
      <c r="W30" s="87">
        <f>VLOOKUP(V30,'[2]Datos Validacion'!$K$6:$L$8,2,0)</f>
        <v>0.25</v>
      </c>
      <c r="X30" s="86" t="s">
        <v>82</v>
      </c>
      <c r="Y30" s="87">
        <f>VLOOKUP(X30,'[2]Datos Validacion'!$M$6:$N$7,2,0)</f>
        <v>0.15</v>
      </c>
      <c r="Z30" s="85" t="s">
        <v>83</v>
      </c>
      <c r="AA30" s="88" t="s">
        <v>149</v>
      </c>
      <c r="AB30" s="85" t="s">
        <v>85</v>
      </c>
      <c r="AC30" s="103" t="s">
        <v>164</v>
      </c>
      <c r="AD30" s="90">
        <f t="shared" si="0"/>
        <v>0.4</v>
      </c>
      <c r="AE30" s="91" t="str">
        <f t="shared" si="1"/>
        <v>MUY BAJA</v>
      </c>
      <c r="AF30" s="92">
        <f t="shared" si="5"/>
        <v>1.8662399999999996E-2</v>
      </c>
      <c r="AG30" s="339"/>
      <c r="AH30" s="339"/>
      <c r="AI30" s="347"/>
      <c r="AJ30" s="316"/>
      <c r="AK30" s="533"/>
      <c r="AL30" s="320"/>
      <c r="AM30" s="428"/>
      <c r="AN30" s="299"/>
      <c r="AO30" s="299"/>
      <c r="AP30" s="299"/>
      <c r="AQ30" s="506"/>
      <c r="AR30" s="506"/>
      <c r="AS30" s="545"/>
      <c r="AT30" s="428"/>
      <c r="AU30" s="505"/>
      <c r="AV30" s="506"/>
      <c r="AW30" s="506"/>
      <c r="AX30" s="506"/>
      <c r="AY30" s="501"/>
      <c r="AZ30" s="502"/>
      <c r="BA30" s="549"/>
      <c r="BB30" s="552"/>
      <c r="BC30" s="506"/>
      <c r="BD30" s="506"/>
      <c r="BE30" s="501"/>
      <c r="BF30" s="501"/>
      <c r="BG30" s="502"/>
    </row>
    <row r="31" spans="1:59" ht="51.75" thickTop="1">
      <c r="A31" s="354" t="s">
        <v>4</v>
      </c>
      <c r="B31" s="356"/>
      <c r="C31" s="329" t="s">
        <v>140</v>
      </c>
      <c r="D31" s="315" t="s">
        <v>141</v>
      </c>
      <c r="E31" s="315" t="s">
        <v>142</v>
      </c>
      <c r="F31" s="315" t="s">
        <v>68</v>
      </c>
      <c r="G31" s="329" t="s">
        <v>166</v>
      </c>
      <c r="H31" s="315" t="s">
        <v>167</v>
      </c>
      <c r="I31" s="315" t="s">
        <v>168</v>
      </c>
      <c r="J31" s="315" t="s">
        <v>72</v>
      </c>
      <c r="K31" s="315" t="s">
        <v>169</v>
      </c>
      <c r="L31" s="315" t="s">
        <v>170</v>
      </c>
      <c r="M31" s="331">
        <f>VLOOKUP(L31,'[2]Datos Validacion'!$C$6:$D$10,2,0)</f>
        <v>0.2</v>
      </c>
      <c r="N31" s="333" t="s">
        <v>75</v>
      </c>
      <c r="O31" s="342">
        <f>VLOOKUP(N31,'[2]Datos Validacion'!$E$6:$F$15,2,0)</f>
        <v>0.8</v>
      </c>
      <c r="P31" s="344" t="s">
        <v>76</v>
      </c>
      <c r="Q31" s="346" t="s">
        <v>87</v>
      </c>
      <c r="R31" s="99" t="s">
        <v>171</v>
      </c>
      <c r="S31" s="61" t="s">
        <v>79</v>
      </c>
      <c r="T31" s="61" t="s">
        <v>172</v>
      </c>
      <c r="U31" s="61" t="s">
        <v>80</v>
      </c>
      <c r="V31" s="61" t="s">
        <v>81</v>
      </c>
      <c r="W31" s="63">
        <f>VLOOKUP(V31,'[2]Datos Validacion'!$K$6:$L$8,2,0)</f>
        <v>0.25</v>
      </c>
      <c r="X31" s="64" t="s">
        <v>82</v>
      </c>
      <c r="Y31" s="63">
        <f>VLOOKUP(X31,'[2]Datos Validacion'!$M$6:$N$7,2,0)</f>
        <v>0.15</v>
      </c>
      <c r="Z31" s="61" t="s">
        <v>83</v>
      </c>
      <c r="AA31" s="94" t="s">
        <v>173</v>
      </c>
      <c r="AB31" s="61" t="s">
        <v>85</v>
      </c>
      <c r="AC31" s="72" t="s">
        <v>174</v>
      </c>
      <c r="AD31" s="66">
        <f t="shared" si="0"/>
        <v>0.4</v>
      </c>
      <c r="AE31" s="67" t="str">
        <f t="shared" si="1"/>
        <v>MUY BAJA</v>
      </c>
      <c r="AF31" s="67">
        <f t="shared" si="2"/>
        <v>0.12</v>
      </c>
      <c r="AG31" s="337" t="str">
        <f t="shared" si="3"/>
        <v>MAYOR</v>
      </c>
      <c r="AH31" s="337">
        <f t="shared" si="4"/>
        <v>0.8</v>
      </c>
      <c r="AI31" s="346" t="s">
        <v>87</v>
      </c>
      <c r="AJ31" s="315" t="s">
        <v>88</v>
      </c>
      <c r="AK31" s="450" t="s">
        <v>175</v>
      </c>
      <c r="AL31" s="319"/>
      <c r="AM31" s="412">
        <v>44681</v>
      </c>
      <c r="AN31" s="297" t="s">
        <v>478</v>
      </c>
      <c r="AO31" s="479" t="s">
        <v>479</v>
      </c>
      <c r="AP31" s="297" t="s">
        <v>480</v>
      </c>
      <c r="AQ31" s="540"/>
      <c r="AR31" s="394" t="s">
        <v>4</v>
      </c>
      <c r="AS31" s="543" t="s">
        <v>481</v>
      </c>
      <c r="AT31" s="412"/>
      <c r="AU31" s="415"/>
      <c r="AV31" s="477"/>
      <c r="AW31" s="394"/>
      <c r="AX31" s="394"/>
      <c r="AY31" s="395"/>
      <c r="AZ31" s="398"/>
      <c r="BA31" s="412"/>
      <c r="BB31" s="415"/>
      <c r="BC31" s="394"/>
      <c r="BD31" s="394"/>
      <c r="BE31" s="395"/>
      <c r="BF31" s="395"/>
      <c r="BG31" s="398"/>
    </row>
    <row r="32" spans="1:59" ht="37.5" customHeight="1">
      <c r="A32" s="376"/>
      <c r="B32" s="363"/>
      <c r="C32" s="362"/>
      <c r="D32" s="370"/>
      <c r="E32" s="370"/>
      <c r="F32" s="370"/>
      <c r="G32" s="362"/>
      <c r="H32" s="370"/>
      <c r="I32" s="370"/>
      <c r="J32" s="370"/>
      <c r="K32" s="370"/>
      <c r="L32" s="370"/>
      <c r="M32" s="361"/>
      <c r="N32" s="364"/>
      <c r="O32" s="365"/>
      <c r="P32" s="366"/>
      <c r="Q32" s="367"/>
      <c r="R32" s="537" t="s">
        <v>176</v>
      </c>
      <c r="S32" s="363" t="s">
        <v>79</v>
      </c>
      <c r="T32" s="363" t="s">
        <v>172</v>
      </c>
      <c r="U32" s="363" t="s">
        <v>80</v>
      </c>
      <c r="V32" s="363" t="s">
        <v>81</v>
      </c>
      <c r="W32" s="361">
        <f>VLOOKUP(V32,'[2]Datos Validacion'!$K$6:$L$8,2,0)</f>
        <v>0.25</v>
      </c>
      <c r="X32" s="362" t="s">
        <v>82</v>
      </c>
      <c r="Y32" s="361">
        <f>VLOOKUP(X32,'[2]Datos Validacion'!$M$6:$N$7,2,0)</f>
        <v>0.15</v>
      </c>
      <c r="Z32" s="363" t="s">
        <v>83</v>
      </c>
      <c r="AA32" s="373" t="s">
        <v>177</v>
      </c>
      <c r="AB32" s="363" t="s">
        <v>85</v>
      </c>
      <c r="AC32" s="362" t="s">
        <v>174</v>
      </c>
      <c r="AD32" s="81">
        <f t="shared" si="0"/>
        <v>0.4</v>
      </c>
      <c r="AE32" s="82" t="str">
        <f t="shared" si="1"/>
        <v>MUY BAJA</v>
      </c>
      <c r="AF32" s="535">
        <f t="shared" ref="AF32" si="6">+AF31-(AF31*AD32)</f>
        <v>7.1999999999999995E-2</v>
      </c>
      <c r="AG32" s="338"/>
      <c r="AH32" s="338"/>
      <c r="AI32" s="367"/>
      <c r="AJ32" s="370"/>
      <c r="AK32" s="546"/>
      <c r="AL32" s="360"/>
      <c r="AM32" s="413"/>
      <c r="AN32" s="298"/>
      <c r="AO32" s="480"/>
      <c r="AP32" s="298"/>
      <c r="AQ32" s="541"/>
      <c r="AR32" s="418"/>
      <c r="AS32" s="544"/>
      <c r="AT32" s="413"/>
      <c r="AU32" s="416"/>
      <c r="AV32" s="478"/>
      <c r="AW32" s="418"/>
      <c r="AX32" s="418"/>
      <c r="AY32" s="396"/>
      <c r="AZ32" s="399"/>
      <c r="BA32" s="413"/>
      <c r="BB32" s="416"/>
      <c r="BC32" s="418"/>
      <c r="BD32" s="418"/>
      <c r="BE32" s="396"/>
      <c r="BF32" s="396"/>
      <c r="BG32" s="399"/>
    </row>
    <row r="33" spans="1:59" ht="39" customHeight="1" thickBot="1">
      <c r="A33" s="355"/>
      <c r="B33" s="357"/>
      <c r="C33" s="330"/>
      <c r="D33" s="316"/>
      <c r="E33" s="316"/>
      <c r="F33" s="316"/>
      <c r="G33" s="330"/>
      <c r="H33" s="316"/>
      <c r="I33" s="316"/>
      <c r="J33" s="316"/>
      <c r="K33" s="316"/>
      <c r="L33" s="316"/>
      <c r="M33" s="332"/>
      <c r="N33" s="334"/>
      <c r="O33" s="343"/>
      <c r="P33" s="345"/>
      <c r="Q33" s="347"/>
      <c r="R33" s="538"/>
      <c r="S33" s="357"/>
      <c r="T33" s="357"/>
      <c r="U33" s="357"/>
      <c r="V33" s="357"/>
      <c r="W33" s="332"/>
      <c r="X33" s="330"/>
      <c r="Y33" s="332"/>
      <c r="Z33" s="357"/>
      <c r="AA33" s="534"/>
      <c r="AB33" s="357"/>
      <c r="AC33" s="330"/>
      <c r="AD33" s="90">
        <f t="shared" si="0"/>
        <v>0</v>
      </c>
      <c r="AE33" s="91" t="str">
        <f t="shared" si="1"/>
        <v>MUY BAJA</v>
      </c>
      <c r="AF33" s="536"/>
      <c r="AG33" s="339"/>
      <c r="AH33" s="339"/>
      <c r="AI33" s="347"/>
      <c r="AJ33" s="316"/>
      <c r="AK33" s="451"/>
      <c r="AL33" s="320"/>
      <c r="AM33" s="539"/>
      <c r="AN33" s="299"/>
      <c r="AO33" s="518"/>
      <c r="AP33" s="299"/>
      <c r="AQ33" s="542"/>
      <c r="AR33" s="506"/>
      <c r="AS33" s="545"/>
      <c r="AT33" s="539"/>
      <c r="AU33" s="505"/>
      <c r="AV33" s="509"/>
      <c r="AW33" s="506"/>
      <c r="AX33" s="506"/>
      <c r="AY33" s="501"/>
      <c r="AZ33" s="502"/>
      <c r="BA33" s="428"/>
      <c r="BB33" s="505"/>
      <c r="BC33" s="506"/>
      <c r="BD33" s="506"/>
      <c r="BE33" s="501"/>
      <c r="BF33" s="501"/>
      <c r="BG33" s="502"/>
    </row>
    <row r="34" spans="1:59" ht="98.25" customHeight="1" thickTop="1">
      <c r="A34" s="354" t="s">
        <v>4</v>
      </c>
      <c r="B34" s="356"/>
      <c r="C34" s="329" t="s">
        <v>140</v>
      </c>
      <c r="D34" s="315" t="s">
        <v>178</v>
      </c>
      <c r="E34" s="315" t="s">
        <v>179</v>
      </c>
      <c r="F34" s="58" t="s">
        <v>68</v>
      </c>
      <c r="G34" s="72" t="s">
        <v>180</v>
      </c>
      <c r="H34" s="315" t="s">
        <v>181</v>
      </c>
      <c r="I34" s="315" t="s">
        <v>182</v>
      </c>
      <c r="J34" s="315" t="s">
        <v>72</v>
      </c>
      <c r="K34" s="315" t="s">
        <v>183</v>
      </c>
      <c r="L34" s="315" t="s">
        <v>74</v>
      </c>
      <c r="M34" s="331">
        <f>VLOOKUP(L34,'[2]Datos Validacion'!$C$6:$D$10,2,0)</f>
        <v>0.4</v>
      </c>
      <c r="N34" s="333" t="s">
        <v>75</v>
      </c>
      <c r="O34" s="342">
        <f>VLOOKUP(N34,'[2]Datos Validacion'!$E$6:$F$15,2,0)</f>
        <v>0.8</v>
      </c>
      <c r="P34" s="344" t="s">
        <v>184</v>
      </c>
      <c r="Q34" s="346" t="s">
        <v>87</v>
      </c>
      <c r="R34" s="107" t="s">
        <v>185</v>
      </c>
      <c r="S34" s="61" t="s">
        <v>79</v>
      </c>
      <c r="T34" s="64" t="s">
        <v>186</v>
      </c>
      <c r="U34" s="61" t="s">
        <v>80</v>
      </c>
      <c r="V34" s="61" t="s">
        <v>81</v>
      </c>
      <c r="W34" s="63">
        <f>VLOOKUP(V34,'[2]Datos Validacion'!$K$6:$L$8,2,0)</f>
        <v>0.25</v>
      </c>
      <c r="X34" s="64" t="s">
        <v>82</v>
      </c>
      <c r="Y34" s="63">
        <f>VLOOKUP(X34,'[2]Datos Validacion'!$M$6:$N$7,2,0)</f>
        <v>0.15</v>
      </c>
      <c r="Z34" s="61" t="s">
        <v>83</v>
      </c>
      <c r="AA34" s="94" t="s">
        <v>187</v>
      </c>
      <c r="AB34" s="61" t="s">
        <v>85</v>
      </c>
      <c r="AC34" s="64" t="s">
        <v>188</v>
      </c>
      <c r="AD34" s="66">
        <f t="shared" si="0"/>
        <v>0.4</v>
      </c>
      <c r="AE34" s="67" t="str">
        <f t="shared" si="1"/>
        <v>BAJA</v>
      </c>
      <c r="AF34" s="67">
        <f t="shared" ref="AF34:AF42" si="7">IF(OR(V34="prevenir",V34="detectar"),(M34-(M34*AD34)), M34)</f>
        <v>0.24</v>
      </c>
      <c r="AG34" s="337" t="str">
        <f t="shared" ref="AG34:AG42" si="8">IF(AH34&lt;=20%,"LEVE",IF(AH34&lt;=40%,"MENOR",IF(AH34&lt;=60%,"MODERADO",IF(AH34&lt;=80%,"MAYOR","CATASTROFICO"))))</f>
        <v>MAYOR</v>
      </c>
      <c r="AH34" s="337">
        <f t="shared" ref="AH34:AH42" si="9">IF(V34="corregir",(O34-(O34*AD34)), O34)</f>
        <v>0.8</v>
      </c>
      <c r="AI34" s="346" t="s">
        <v>87</v>
      </c>
      <c r="AJ34" s="315" t="s">
        <v>88</v>
      </c>
      <c r="AK34" s="531" t="s">
        <v>189</v>
      </c>
      <c r="AL34" s="319"/>
      <c r="AM34" s="401" t="s">
        <v>485</v>
      </c>
      <c r="AN34" s="300" t="s">
        <v>486</v>
      </c>
      <c r="AO34" s="300" t="s">
        <v>402</v>
      </c>
      <c r="AP34" s="300" t="s">
        <v>487</v>
      </c>
      <c r="AQ34" s="379"/>
      <c r="AR34" s="379" t="s">
        <v>4</v>
      </c>
      <c r="AS34" s="503" t="s">
        <v>488</v>
      </c>
      <c r="AT34" s="412"/>
      <c r="AU34" s="415"/>
      <c r="AV34" s="394"/>
      <c r="AW34" s="394"/>
      <c r="AX34" s="394"/>
      <c r="AY34" s="395"/>
      <c r="AZ34" s="398"/>
      <c r="BA34" s="412"/>
      <c r="BB34" s="415"/>
      <c r="BC34" s="394"/>
      <c r="BD34" s="394"/>
      <c r="BE34" s="395"/>
      <c r="BF34" s="395"/>
      <c r="BG34" s="398"/>
    </row>
    <row r="35" spans="1:59" ht="99" customHeight="1">
      <c r="A35" s="376"/>
      <c r="B35" s="363"/>
      <c r="C35" s="362"/>
      <c r="D35" s="370"/>
      <c r="E35" s="370"/>
      <c r="F35" s="68" t="s">
        <v>68</v>
      </c>
      <c r="G35" s="75" t="s">
        <v>190</v>
      </c>
      <c r="H35" s="370"/>
      <c r="I35" s="370"/>
      <c r="J35" s="370"/>
      <c r="K35" s="370"/>
      <c r="L35" s="370"/>
      <c r="M35" s="361"/>
      <c r="N35" s="364"/>
      <c r="O35" s="365"/>
      <c r="P35" s="366"/>
      <c r="Q35" s="367"/>
      <c r="R35" s="108" t="s">
        <v>191</v>
      </c>
      <c r="S35" s="77" t="s">
        <v>79</v>
      </c>
      <c r="T35" s="78" t="s">
        <v>192</v>
      </c>
      <c r="U35" s="77" t="s">
        <v>80</v>
      </c>
      <c r="V35" s="77" t="s">
        <v>81</v>
      </c>
      <c r="W35" s="79">
        <f>VLOOKUP(V35,'[2]Datos Validacion'!$K$6:$L$8,2,0)</f>
        <v>0.25</v>
      </c>
      <c r="X35" s="78" t="s">
        <v>82</v>
      </c>
      <c r="Y35" s="79">
        <f>VLOOKUP(X35,'[2]Datos Validacion'!$M$6:$N$7,2,0)</f>
        <v>0.15</v>
      </c>
      <c r="Z35" s="77" t="s">
        <v>83</v>
      </c>
      <c r="AA35" s="97" t="s">
        <v>193</v>
      </c>
      <c r="AB35" s="77" t="s">
        <v>85</v>
      </c>
      <c r="AC35" s="78" t="s">
        <v>194</v>
      </c>
      <c r="AD35" s="81">
        <f t="shared" si="0"/>
        <v>0.4</v>
      </c>
      <c r="AE35" s="82" t="str">
        <f t="shared" si="1"/>
        <v>MUY BAJA</v>
      </c>
      <c r="AF35" s="82">
        <f>+AF34-(AF34*AD35)</f>
        <v>0.14399999999999999</v>
      </c>
      <c r="AG35" s="338"/>
      <c r="AH35" s="338"/>
      <c r="AI35" s="367"/>
      <c r="AJ35" s="370"/>
      <c r="AK35" s="532"/>
      <c r="AL35" s="360"/>
      <c r="AM35" s="402"/>
      <c r="AN35" s="303"/>
      <c r="AO35" s="303"/>
      <c r="AP35" s="303"/>
      <c r="AQ35" s="380"/>
      <c r="AR35" s="380"/>
      <c r="AS35" s="528"/>
      <c r="AT35" s="413"/>
      <c r="AU35" s="416"/>
      <c r="AV35" s="418"/>
      <c r="AW35" s="418"/>
      <c r="AX35" s="418"/>
      <c r="AY35" s="396"/>
      <c r="AZ35" s="399"/>
      <c r="BA35" s="413"/>
      <c r="BB35" s="416"/>
      <c r="BC35" s="418"/>
      <c r="BD35" s="418"/>
      <c r="BE35" s="396"/>
      <c r="BF35" s="396"/>
      <c r="BG35" s="399"/>
    </row>
    <row r="36" spans="1:59" ht="60.75" customHeight="1">
      <c r="A36" s="376"/>
      <c r="B36" s="363"/>
      <c r="C36" s="362"/>
      <c r="D36" s="370"/>
      <c r="E36" s="370"/>
      <c r="F36" s="370" t="s">
        <v>68</v>
      </c>
      <c r="G36" s="529" t="s">
        <v>195</v>
      </c>
      <c r="H36" s="370"/>
      <c r="I36" s="370"/>
      <c r="J36" s="370"/>
      <c r="K36" s="370"/>
      <c r="L36" s="370"/>
      <c r="M36" s="361"/>
      <c r="N36" s="364"/>
      <c r="O36" s="365"/>
      <c r="P36" s="366"/>
      <c r="Q36" s="367"/>
      <c r="R36" s="108" t="s">
        <v>196</v>
      </c>
      <c r="S36" s="77" t="s">
        <v>79</v>
      </c>
      <c r="T36" s="78" t="s">
        <v>192</v>
      </c>
      <c r="U36" s="77" t="s">
        <v>80</v>
      </c>
      <c r="V36" s="77" t="s">
        <v>81</v>
      </c>
      <c r="W36" s="79">
        <f>VLOOKUP(V36,'[2]Datos Validacion'!$K$6:$L$8,2,0)</f>
        <v>0.25</v>
      </c>
      <c r="X36" s="78" t="s">
        <v>82</v>
      </c>
      <c r="Y36" s="79">
        <f>VLOOKUP(X36,'[2]Datos Validacion'!$M$6:$N$7,2,0)</f>
        <v>0.15</v>
      </c>
      <c r="Z36" s="77" t="s">
        <v>83</v>
      </c>
      <c r="AA36" s="97" t="s">
        <v>197</v>
      </c>
      <c r="AB36" s="77" t="s">
        <v>85</v>
      </c>
      <c r="AC36" s="78" t="s">
        <v>198</v>
      </c>
      <c r="AD36" s="81">
        <f t="shared" si="0"/>
        <v>0.4</v>
      </c>
      <c r="AE36" s="82" t="str">
        <f t="shared" si="1"/>
        <v>MUY BAJA</v>
      </c>
      <c r="AF36" s="82">
        <f t="shared" ref="AF36:AF38" si="10">+AF35-(AF35*AD36)</f>
        <v>8.6399999999999991E-2</v>
      </c>
      <c r="AG36" s="338"/>
      <c r="AH36" s="338"/>
      <c r="AI36" s="367"/>
      <c r="AJ36" s="370"/>
      <c r="AK36" s="532"/>
      <c r="AL36" s="360"/>
      <c r="AM36" s="402"/>
      <c r="AN36" s="303"/>
      <c r="AO36" s="303"/>
      <c r="AP36" s="303"/>
      <c r="AQ36" s="380"/>
      <c r="AR36" s="380"/>
      <c r="AS36" s="528"/>
      <c r="AT36" s="413"/>
      <c r="AU36" s="416"/>
      <c r="AV36" s="418"/>
      <c r="AW36" s="418"/>
      <c r="AX36" s="418"/>
      <c r="AY36" s="396"/>
      <c r="AZ36" s="399"/>
      <c r="BA36" s="413"/>
      <c r="BB36" s="416"/>
      <c r="BC36" s="418"/>
      <c r="BD36" s="418"/>
      <c r="BE36" s="396"/>
      <c r="BF36" s="396"/>
      <c r="BG36" s="399"/>
    </row>
    <row r="37" spans="1:59" ht="42" customHeight="1">
      <c r="A37" s="376"/>
      <c r="B37" s="363"/>
      <c r="C37" s="362"/>
      <c r="D37" s="370"/>
      <c r="E37" s="370"/>
      <c r="F37" s="370"/>
      <c r="G37" s="529"/>
      <c r="H37" s="370"/>
      <c r="I37" s="370"/>
      <c r="J37" s="370"/>
      <c r="K37" s="370"/>
      <c r="L37" s="370"/>
      <c r="M37" s="361"/>
      <c r="N37" s="364"/>
      <c r="O37" s="365"/>
      <c r="P37" s="366"/>
      <c r="Q37" s="367"/>
      <c r="R37" s="108" t="s">
        <v>199</v>
      </c>
      <c r="S37" s="77" t="s">
        <v>79</v>
      </c>
      <c r="T37" s="78" t="s">
        <v>200</v>
      </c>
      <c r="U37" s="77" t="s">
        <v>80</v>
      </c>
      <c r="V37" s="77" t="s">
        <v>81</v>
      </c>
      <c r="W37" s="79">
        <f>VLOOKUP(V37,'[2]Datos Validacion'!$K$6:$L$8,2,0)</f>
        <v>0.25</v>
      </c>
      <c r="X37" s="78" t="s">
        <v>82</v>
      </c>
      <c r="Y37" s="79">
        <f>VLOOKUP(X37,'[2]Datos Validacion'!$M$6:$N$7,2,0)</f>
        <v>0.15</v>
      </c>
      <c r="Z37" s="77" t="s">
        <v>83</v>
      </c>
      <c r="AA37" s="97" t="s">
        <v>201</v>
      </c>
      <c r="AB37" s="77" t="s">
        <v>85</v>
      </c>
      <c r="AC37" s="78" t="s">
        <v>202</v>
      </c>
      <c r="AD37" s="81">
        <f t="shared" si="0"/>
        <v>0.4</v>
      </c>
      <c r="AE37" s="82" t="str">
        <f t="shared" si="1"/>
        <v>MUY BAJA</v>
      </c>
      <c r="AF37" s="82">
        <f t="shared" si="10"/>
        <v>5.183999999999999E-2</v>
      </c>
      <c r="AG37" s="338"/>
      <c r="AH37" s="338"/>
      <c r="AI37" s="367"/>
      <c r="AJ37" s="370"/>
      <c r="AK37" s="532"/>
      <c r="AL37" s="360"/>
      <c r="AM37" s="402"/>
      <c r="AN37" s="303"/>
      <c r="AO37" s="303"/>
      <c r="AP37" s="303"/>
      <c r="AQ37" s="380"/>
      <c r="AR37" s="380"/>
      <c r="AS37" s="528"/>
      <c r="AT37" s="413"/>
      <c r="AU37" s="416"/>
      <c r="AV37" s="418"/>
      <c r="AW37" s="418"/>
      <c r="AX37" s="418"/>
      <c r="AY37" s="396"/>
      <c r="AZ37" s="399"/>
      <c r="BA37" s="413"/>
      <c r="BB37" s="416"/>
      <c r="BC37" s="418"/>
      <c r="BD37" s="418"/>
      <c r="BE37" s="396"/>
      <c r="BF37" s="396"/>
      <c r="BG37" s="399"/>
    </row>
    <row r="38" spans="1:59" ht="34.5" customHeight="1" thickBot="1">
      <c r="A38" s="355"/>
      <c r="B38" s="357"/>
      <c r="C38" s="330"/>
      <c r="D38" s="316"/>
      <c r="E38" s="316"/>
      <c r="F38" s="316"/>
      <c r="G38" s="530"/>
      <c r="H38" s="316"/>
      <c r="I38" s="316"/>
      <c r="J38" s="316"/>
      <c r="K38" s="316"/>
      <c r="L38" s="316"/>
      <c r="M38" s="332"/>
      <c r="N38" s="334"/>
      <c r="O38" s="343"/>
      <c r="P38" s="345"/>
      <c r="Q38" s="347"/>
      <c r="R38" s="109" t="s">
        <v>203</v>
      </c>
      <c r="S38" s="85" t="s">
        <v>79</v>
      </c>
      <c r="T38" s="86" t="s">
        <v>204</v>
      </c>
      <c r="U38" s="85" t="s">
        <v>80</v>
      </c>
      <c r="V38" s="85" t="s">
        <v>81</v>
      </c>
      <c r="W38" s="87">
        <f>VLOOKUP(V38,'[2]Datos Validacion'!$K$6:$L$8,2,0)</f>
        <v>0.25</v>
      </c>
      <c r="X38" s="86" t="s">
        <v>82</v>
      </c>
      <c r="Y38" s="87">
        <f>VLOOKUP(X38,'[2]Datos Validacion'!$M$6:$N$7,2,0)</f>
        <v>0.15</v>
      </c>
      <c r="Z38" s="85" t="s">
        <v>83</v>
      </c>
      <c r="AA38" s="88" t="s">
        <v>205</v>
      </c>
      <c r="AB38" s="85" t="s">
        <v>85</v>
      </c>
      <c r="AC38" s="86" t="s">
        <v>206</v>
      </c>
      <c r="AD38" s="90">
        <f t="shared" si="0"/>
        <v>0.4</v>
      </c>
      <c r="AE38" s="91" t="str">
        <f t="shared" si="1"/>
        <v>MUY BAJA</v>
      </c>
      <c r="AF38" s="92">
        <f t="shared" si="10"/>
        <v>3.1103999999999993E-2</v>
      </c>
      <c r="AG38" s="339"/>
      <c r="AH38" s="339"/>
      <c r="AI38" s="347"/>
      <c r="AJ38" s="316"/>
      <c r="AK38" s="533"/>
      <c r="AL38" s="320"/>
      <c r="AM38" s="490"/>
      <c r="AN38" s="507"/>
      <c r="AO38" s="507"/>
      <c r="AP38" s="507"/>
      <c r="AQ38" s="456"/>
      <c r="AR38" s="456"/>
      <c r="AS38" s="504"/>
      <c r="AT38" s="428"/>
      <c r="AU38" s="505"/>
      <c r="AV38" s="506"/>
      <c r="AW38" s="506"/>
      <c r="AX38" s="506"/>
      <c r="AY38" s="501"/>
      <c r="AZ38" s="502"/>
      <c r="BA38" s="428"/>
      <c r="BB38" s="505"/>
      <c r="BC38" s="506"/>
      <c r="BD38" s="506"/>
      <c r="BE38" s="501"/>
      <c r="BF38" s="501"/>
      <c r="BG38" s="502"/>
    </row>
    <row r="39" spans="1:59" ht="26.25" thickTop="1">
      <c r="A39" s="354" t="s">
        <v>4</v>
      </c>
      <c r="B39" s="356"/>
      <c r="C39" s="329" t="s">
        <v>140</v>
      </c>
      <c r="D39" s="315" t="s">
        <v>207</v>
      </c>
      <c r="E39" s="315" t="s">
        <v>208</v>
      </c>
      <c r="F39" s="58" t="s">
        <v>68</v>
      </c>
      <c r="G39" s="72" t="s">
        <v>209</v>
      </c>
      <c r="H39" s="315" t="s">
        <v>210</v>
      </c>
      <c r="I39" s="315" t="s">
        <v>211</v>
      </c>
      <c r="J39" s="315" t="s">
        <v>72</v>
      </c>
      <c r="K39" s="315" t="s">
        <v>212</v>
      </c>
      <c r="L39" s="315" t="s">
        <v>170</v>
      </c>
      <c r="M39" s="331">
        <f>VLOOKUP(L39,'[2]Datos Validacion'!$C$6:$D$10,2,0)</f>
        <v>0.2</v>
      </c>
      <c r="N39" s="333" t="s">
        <v>124</v>
      </c>
      <c r="O39" s="342">
        <f>VLOOKUP(N39,'[2]Datos Validacion'!$E$6:$F$15,2,0)</f>
        <v>0.6</v>
      </c>
      <c r="P39" s="344" t="s">
        <v>125</v>
      </c>
      <c r="Q39" s="346" t="s">
        <v>130</v>
      </c>
      <c r="R39" s="483" t="s">
        <v>213</v>
      </c>
      <c r="S39" s="356" t="s">
        <v>79</v>
      </c>
      <c r="T39" s="329" t="s">
        <v>214</v>
      </c>
      <c r="U39" s="356" t="s">
        <v>80</v>
      </c>
      <c r="V39" s="356" t="s">
        <v>81</v>
      </c>
      <c r="W39" s="331">
        <f>VLOOKUP(V39,'[2]Datos Validacion'!$K$6:$L$8,2,0)</f>
        <v>0.25</v>
      </c>
      <c r="X39" s="329" t="s">
        <v>82</v>
      </c>
      <c r="Y39" s="331">
        <f>VLOOKUP(X39,'[2]Datos Validacion'!$M$6:$N$7,2,0)</f>
        <v>0.15</v>
      </c>
      <c r="Z39" s="356" t="s">
        <v>83</v>
      </c>
      <c r="AA39" s="372" t="s">
        <v>215</v>
      </c>
      <c r="AB39" s="356" t="s">
        <v>85</v>
      </c>
      <c r="AC39" s="329" t="s">
        <v>216</v>
      </c>
      <c r="AD39" s="374">
        <f t="shared" si="0"/>
        <v>0.4</v>
      </c>
      <c r="AE39" s="337" t="str">
        <f t="shared" si="1"/>
        <v>MUY BAJA</v>
      </c>
      <c r="AF39" s="337">
        <f t="shared" si="7"/>
        <v>0.12</v>
      </c>
      <c r="AG39" s="337" t="str">
        <f t="shared" si="8"/>
        <v>MODERADO</v>
      </c>
      <c r="AH39" s="337">
        <f t="shared" si="9"/>
        <v>0.6</v>
      </c>
      <c r="AI39" s="346" t="s">
        <v>130</v>
      </c>
      <c r="AJ39" s="315" t="s">
        <v>131</v>
      </c>
      <c r="AK39" s="317"/>
      <c r="AL39" s="319"/>
      <c r="AM39" s="401">
        <v>44681</v>
      </c>
      <c r="AN39" s="300" t="s">
        <v>489</v>
      </c>
      <c r="AO39" s="300" t="s">
        <v>490</v>
      </c>
      <c r="AP39" s="525" t="s">
        <v>491</v>
      </c>
      <c r="AQ39" s="379"/>
      <c r="AR39" s="379" t="s">
        <v>4</v>
      </c>
      <c r="AS39" s="503" t="s">
        <v>492</v>
      </c>
      <c r="AT39" s="412"/>
      <c r="AU39" s="415"/>
      <c r="AV39" s="394"/>
      <c r="AW39" s="510"/>
      <c r="AX39" s="394"/>
      <c r="AY39" s="395"/>
      <c r="AZ39" s="398"/>
      <c r="BA39" s="412"/>
      <c r="BB39" s="415"/>
      <c r="BC39" s="394"/>
      <c r="BD39" s="510"/>
      <c r="BE39" s="394"/>
      <c r="BF39" s="395"/>
      <c r="BG39" s="398"/>
    </row>
    <row r="40" spans="1:59" ht="33.75" customHeight="1">
      <c r="A40" s="376"/>
      <c r="B40" s="363"/>
      <c r="C40" s="362"/>
      <c r="D40" s="370"/>
      <c r="E40" s="370"/>
      <c r="F40" s="68" t="s">
        <v>68</v>
      </c>
      <c r="G40" s="75" t="s">
        <v>217</v>
      </c>
      <c r="H40" s="370"/>
      <c r="I40" s="370"/>
      <c r="J40" s="370"/>
      <c r="K40" s="370"/>
      <c r="L40" s="370"/>
      <c r="M40" s="361"/>
      <c r="N40" s="364"/>
      <c r="O40" s="365"/>
      <c r="P40" s="366"/>
      <c r="Q40" s="367"/>
      <c r="R40" s="473"/>
      <c r="S40" s="363"/>
      <c r="T40" s="362"/>
      <c r="U40" s="363"/>
      <c r="V40" s="363"/>
      <c r="W40" s="361"/>
      <c r="X40" s="362"/>
      <c r="Y40" s="361"/>
      <c r="Z40" s="363"/>
      <c r="AA40" s="373"/>
      <c r="AB40" s="363"/>
      <c r="AC40" s="362"/>
      <c r="AD40" s="375"/>
      <c r="AE40" s="338"/>
      <c r="AF40" s="338"/>
      <c r="AG40" s="338"/>
      <c r="AH40" s="338"/>
      <c r="AI40" s="367"/>
      <c r="AJ40" s="370"/>
      <c r="AK40" s="371"/>
      <c r="AL40" s="360"/>
      <c r="AM40" s="402"/>
      <c r="AN40" s="303"/>
      <c r="AO40" s="303"/>
      <c r="AP40" s="526"/>
      <c r="AQ40" s="380"/>
      <c r="AR40" s="380"/>
      <c r="AS40" s="528"/>
      <c r="AT40" s="413"/>
      <c r="AU40" s="416"/>
      <c r="AV40" s="418"/>
      <c r="AW40" s="524"/>
      <c r="AX40" s="418"/>
      <c r="AY40" s="396"/>
      <c r="AZ40" s="399"/>
      <c r="BA40" s="413"/>
      <c r="BB40" s="416"/>
      <c r="BC40" s="418"/>
      <c r="BD40" s="524"/>
      <c r="BE40" s="418"/>
      <c r="BF40" s="396"/>
      <c r="BG40" s="399"/>
    </row>
    <row r="41" spans="1:59" ht="47.25" customHeight="1" thickBot="1">
      <c r="A41" s="355"/>
      <c r="B41" s="357"/>
      <c r="C41" s="330"/>
      <c r="D41" s="316"/>
      <c r="E41" s="316"/>
      <c r="F41" s="70" t="s">
        <v>68</v>
      </c>
      <c r="G41" s="110" t="s">
        <v>218</v>
      </c>
      <c r="H41" s="316"/>
      <c r="I41" s="316"/>
      <c r="J41" s="316"/>
      <c r="K41" s="316"/>
      <c r="L41" s="316"/>
      <c r="M41" s="332"/>
      <c r="N41" s="334"/>
      <c r="O41" s="343"/>
      <c r="P41" s="345"/>
      <c r="Q41" s="347"/>
      <c r="R41" s="110" t="s">
        <v>219</v>
      </c>
      <c r="S41" s="85" t="s">
        <v>79</v>
      </c>
      <c r="T41" s="86" t="s">
        <v>220</v>
      </c>
      <c r="U41" s="85" t="s">
        <v>80</v>
      </c>
      <c r="V41" s="85" t="s">
        <v>81</v>
      </c>
      <c r="W41" s="87">
        <f>VLOOKUP(V41,'[2]Datos Validacion'!$K$6:$L$8,2,0)</f>
        <v>0.25</v>
      </c>
      <c r="X41" s="86" t="s">
        <v>82</v>
      </c>
      <c r="Y41" s="87">
        <f>VLOOKUP(X41,'[2]Datos Validacion'!$M$6:$N$7,2,0)</f>
        <v>0.15</v>
      </c>
      <c r="Z41" s="85" t="s">
        <v>83</v>
      </c>
      <c r="AA41" s="88" t="s">
        <v>221</v>
      </c>
      <c r="AB41" s="85" t="s">
        <v>85</v>
      </c>
      <c r="AC41" s="86" t="s">
        <v>222</v>
      </c>
      <c r="AD41" s="90">
        <f t="shared" si="0"/>
        <v>0.4</v>
      </c>
      <c r="AE41" s="91" t="str">
        <f t="shared" si="1"/>
        <v>MUY BAJA</v>
      </c>
      <c r="AF41" s="92">
        <f>+AF39-(AF39*AD41)</f>
        <v>7.1999999999999995E-2</v>
      </c>
      <c r="AG41" s="339"/>
      <c r="AH41" s="339"/>
      <c r="AI41" s="347"/>
      <c r="AJ41" s="316"/>
      <c r="AK41" s="318"/>
      <c r="AL41" s="320"/>
      <c r="AM41" s="490"/>
      <c r="AN41" s="507"/>
      <c r="AO41" s="507"/>
      <c r="AP41" s="527"/>
      <c r="AQ41" s="456"/>
      <c r="AR41" s="456"/>
      <c r="AS41" s="504"/>
      <c r="AT41" s="428"/>
      <c r="AU41" s="505"/>
      <c r="AV41" s="506"/>
      <c r="AW41" s="511"/>
      <c r="AX41" s="506"/>
      <c r="AY41" s="501"/>
      <c r="AZ41" s="502"/>
      <c r="BA41" s="428"/>
      <c r="BB41" s="505"/>
      <c r="BC41" s="506"/>
      <c r="BD41" s="511"/>
      <c r="BE41" s="506"/>
      <c r="BF41" s="501"/>
      <c r="BG41" s="502"/>
    </row>
    <row r="42" spans="1:59" ht="51.75" customHeight="1" thickTop="1">
      <c r="A42" s="354" t="s">
        <v>4</v>
      </c>
      <c r="B42" s="356"/>
      <c r="C42" s="329" t="s">
        <v>223</v>
      </c>
      <c r="D42" s="315" t="s">
        <v>224</v>
      </c>
      <c r="E42" s="315" t="s">
        <v>225</v>
      </c>
      <c r="F42" s="315" t="s">
        <v>68</v>
      </c>
      <c r="G42" s="329" t="s">
        <v>226</v>
      </c>
      <c r="H42" s="315" t="s">
        <v>227</v>
      </c>
      <c r="I42" s="377" t="s">
        <v>228</v>
      </c>
      <c r="J42" s="315" t="s">
        <v>72</v>
      </c>
      <c r="K42" s="315" t="s">
        <v>229</v>
      </c>
      <c r="L42" s="315" t="s">
        <v>230</v>
      </c>
      <c r="M42" s="331">
        <f>VLOOKUP(L42,'[2]Datos Validacion'!$C$6:$D$10,2,0)</f>
        <v>1</v>
      </c>
      <c r="N42" s="333" t="s">
        <v>124</v>
      </c>
      <c r="O42" s="342">
        <f>VLOOKUP(N42,'[2]Datos Validacion'!$E$6:$F$15,2,0)</f>
        <v>0.6</v>
      </c>
      <c r="P42" s="344" t="s">
        <v>125</v>
      </c>
      <c r="Q42" s="346" t="s">
        <v>77</v>
      </c>
      <c r="R42" s="111" t="s">
        <v>231</v>
      </c>
      <c r="S42" s="61" t="s">
        <v>79</v>
      </c>
      <c r="T42" s="64" t="s">
        <v>225</v>
      </c>
      <c r="U42" s="61" t="s">
        <v>80</v>
      </c>
      <c r="V42" s="61" t="s">
        <v>81</v>
      </c>
      <c r="W42" s="63">
        <f>VLOOKUP(V42,'[2]Datos Validacion'!$K$6:$L$8,2,0)</f>
        <v>0.25</v>
      </c>
      <c r="X42" s="64" t="s">
        <v>82</v>
      </c>
      <c r="Y42" s="63">
        <f>VLOOKUP(X42,'[2]Datos Validacion'!$M$6:$N$7,2,0)</f>
        <v>0.15</v>
      </c>
      <c r="Z42" s="61" t="s">
        <v>83</v>
      </c>
      <c r="AA42" s="94" t="s">
        <v>232</v>
      </c>
      <c r="AB42" s="61" t="s">
        <v>85</v>
      </c>
      <c r="AC42" s="72" t="s">
        <v>233</v>
      </c>
      <c r="AD42" s="66">
        <f t="shared" si="0"/>
        <v>0.4</v>
      </c>
      <c r="AE42" s="67" t="str">
        <f t="shared" si="1"/>
        <v>MEDIA</v>
      </c>
      <c r="AF42" s="67">
        <f t="shared" si="7"/>
        <v>0.6</v>
      </c>
      <c r="AG42" s="337" t="str">
        <f t="shared" si="8"/>
        <v>MODERADO</v>
      </c>
      <c r="AH42" s="337">
        <f t="shared" si="9"/>
        <v>0.6</v>
      </c>
      <c r="AI42" s="346" t="s">
        <v>130</v>
      </c>
      <c r="AJ42" s="315" t="s">
        <v>131</v>
      </c>
      <c r="AK42" s="317"/>
      <c r="AL42" s="319"/>
      <c r="AM42" s="520">
        <v>44681</v>
      </c>
      <c r="AN42" s="483" t="s">
        <v>493</v>
      </c>
      <c r="AO42" s="483" t="s">
        <v>494</v>
      </c>
      <c r="AP42" s="479" t="s">
        <v>495</v>
      </c>
      <c r="AQ42" s="486"/>
      <c r="AR42" s="486" t="s">
        <v>4</v>
      </c>
      <c r="AS42" s="488" t="s">
        <v>496</v>
      </c>
      <c r="AT42" s="412"/>
      <c r="AU42" s="475"/>
      <c r="AV42" s="477"/>
      <c r="AW42" s="477"/>
      <c r="AX42" s="477"/>
      <c r="AY42" s="469"/>
      <c r="AZ42" s="471"/>
      <c r="BA42" s="327"/>
      <c r="BB42" s="475"/>
      <c r="BC42" s="477"/>
      <c r="BD42" s="477"/>
      <c r="BE42" s="477"/>
      <c r="BF42" s="469"/>
      <c r="BG42" s="471"/>
    </row>
    <row r="43" spans="1:59" ht="51">
      <c r="A43" s="376"/>
      <c r="B43" s="363"/>
      <c r="C43" s="362"/>
      <c r="D43" s="370"/>
      <c r="E43" s="370"/>
      <c r="F43" s="370"/>
      <c r="G43" s="362"/>
      <c r="H43" s="370"/>
      <c r="I43" s="500"/>
      <c r="J43" s="370"/>
      <c r="K43" s="370"/>
      <c r="L43" s="370"/>
      <c r="M43" s="361"/>
      <c r="N43" s="364"/>
      <c r="O43" s="365"/>
      <c r="P43" s="366"/>
      <c r="Q43" s="367"/>
      <c r="R43" s="76" t="s">
        <v>234</v>
      </c>
      <c r="S43" s="77" t="s">
        <v>79</v>
      </c>
      <c r="T43" s="78" t="s">
        <v>225</v>
      </c>
      <c r="U43" s="77" t="s">
        <v>80</v>
      </c>
      <c r="V43" s="77" t="s">
        <v>81</v>
      </c>
      <c r="W43" s="79">
        <f>VLOOKUP(V43,'[2]Datos Validacion'!$K$6:$L$8,2,0)</f>
        <v>0.25</v>
      </c>
      <c r="X43" s="78" t="s">
        <v>82</v>
      </c>
      <c r="Y43" s="79">
        <f>VLOOKUP(X43,'[2]Datos Validacion'!$M$6:$N$7,2,0)</f>
        <v>0.15</v>
      </c>
      <c r="Z43" s="77" t="s">
        <v>83</v>
      </c>
      <c r="AA43" s="97" t="s">
        <v>235</v>
      </c>
      <c r="AB43" s="77" t="s">
        <v>85</v>
      </c>
      <c r="AC43" s="75" t="s">
        <v>236</v>
      </c>
      <c r="AD43" s="81">
        <f t="shared" si="0"/>
        <v>0.4</v>
      </c>
      <c r="AE43" s="82" t="str">
        <f t="shared" si="1"/>
        <v>BAJA</v>
      </c>
      <c r="AF43" s="82">
        <f>+AF42-(AF42*AD43)</f>
        <v>0.36</v>
      </c>
      <c r="AG43" s="338"/>
      <c r="AH43" s="338"/>
      <c r="AI43" s="367"/>
      <c r="AJ43" s="370"/>
      <c r="AK43" s="371"/>
      <c r="AL43" s="360"/>
      <c r="AM43" s="521"/>
      <c r="AN43" s="473"/>
      <c r="AO43" s="473"/>
      <c r="AP43" s="480"/>
      <c r="AQ43" s="487"/>
      <c r="AR43" s="487"/>
      <c r="AS43" s="489"/>
      <c r="AT43" s="413"/>
      <c r="AU43" s="514"/>
      <c r="AV43" s="478"/>
      <c r="AW43" s="478"/>
      <c r="AX43" s="478"/>
      <c r="AY43" s="470"/>
      <c r="AZ43" s="472"/>
      <c r="BA43" s="474"/>
      <c r="BB43" s="514"/>
      <c r="BC43" s="478"/>
      <c r="BD43" s="478"/>
      <c r="BE43" s="478"/>
      <c r="BF43" s="470"/>
      <c r="BG43" s="472"/>
    </row>
    <row r="44" spans="1:59" ht="38.25">
      <c r="A44" s="376"/>
      <c r="B44" s="363"/>
      <c r="C44" s="362"/>
      <c r="D44" s="370"/>
      <c r="E44" s="370"/>
      <c r="F44" s="370" t="s">
        <v>68</v>
      </c>
      <c r="G44" s="362" t="s">
        <v>237</v>
      </c>
      <c r="H44" s="370"/>
      <c r="I44" s="500"/>
      <c r="J44" s="370"/>
      <c r="K44" s="370"/>
      <c r="L44" s="370"/>
      <c r="M44" s="361"/>
      <c r="N44" s="364"/>
      <c r="O44" s="365"/>
      <c r="P44" s="366"/>
      <c r="Q44" s="367"/>
      <c r="R44" s="76" t="s">
        <v>238</v>
      </c>
      <c r="S44" s="77" t="s">
        <v>79</v>
      </c>
      <c r="T44" s="78" t="s">
        <v>225</v>
      </c>
      <c r="U44" s="77" t="s">
        <v>80</v>
      </c>
      <c r="V44" s="77" t="s">
        <v>81</v>
      </c>
      <c r="W44" s="79">
        <f>VLOOKUP(V44,'[2]Datos Validacion'!$K$6:$L$8,2,0)</f>
        <v>0.25</v>
      </c>
      <c r="X44" s="78" t="s">
        <v>82</v>
      </c>
      <c r="Y44" s="79">
        <f>VLOOKUP(X44,'[2]Datos Validacion'!$M$6:$N$7,2,0)</f>
        <v>0.15</v>
      </c>
      <c r="Z44" s="77" t="s">
        <v>83</v>
      </c>
      <c r="AA44" s="97" t="s">
        <v>239</v>
      </c>
      <c r="AB44" s="77" t="s">
        <v>85</v>
      </c>
      <c r="AC44" s="75" t="s">
        <v>240</v>
      </c>
      <c r="AD44" s="81">
        <f t="shared" si="0"/>
        <v>0.4</v>
      </c>
      <c r="AE44" s="82" t="str">
        <f t="shared" si="1"/>
        <v>BAJA</v>
      </c>
      <c r="AF44" s="82">
        <f t="shared" ref="AF44:AF45" si="11">+AF43-(AF43*AD44)</f>
        <v>0.216</v>
      </c>
      <c r="AG44" s="338"/>
      <c r="AH44" s="338"/>
      <c r="AI44" s="367"/>
      <c r="AJ44" s="370"/>
      <c r="AK44" s="371"/>
      <c r="AL44" s="360"/>
      <c r="AM44" s="521"/>
      <c r="AN44" s="473"/>
      <c r="AO44" s="473"/>
      <c r="AP44" s="480"/>
      <c r="AQ44" s="487"/>
      <c r="AR44" s="487"/>
      <c r="AS44" s="489"/>
      <c r="AT44" s="413"/>
      <c r="AU44" s="514"/>
      <c r="AV44" s="478"/>
      <c r="AW44" s="478"/>
      <c r="AX44" s="478"/>
      <c r="AY44" s="470"/>
      <c r="AZ44" s="472"/>
      <c r="BA44" s="474"/>
      <c r="BB44" s="514"/>
      <c r="BC44" s="478"/>
      <c r="BD44" s="478"/>
      <c r="BE44" s="478"/>
      <c r="BF44" s="470"/>
      <c r="BG44" s="472"/>
    </row>
    <row r="45" spans="1:59" ht="51.75" thickBot="1">
      <c r="A45" s="355"/>
      <c r="B45" s="357"/>
      <c r="C45" s="330"/>
      <c r="D45" s="316"/>
      <c r="E45" s="316"/>
      <c r="F45" s="316"/>
      <c r="G45" s="330"/>
      <c r="H45" s="316"/>
      <c r="I45" s="378"/>
      <c r="J45" s="316"/>
      <c r="K45" s="316"/>
      <c r="L45" s="316"/>
      <c r="M45" s="332"/>
      <c r="N45" s="334"/>
      <c r="O45" s="343"/>
      <c r="P45" s="345"/>
      <c r="Q45" s="347"/>
      <c r="R45" s="84" t="s">
        <v>241</v>
      </c>
      <c r="S45" s="85" t="s">
        <v>79</v>
      </c>
      <c r="T45" s="86" t="s">
        <v>225</v>
      </c>
      <c r="U45" s="85" t="s">
        <v>80</v>
      </c>
      <c r="V45" s="85" t="s">
        <v>81</v>
      </c>
      <c r="W45" s="87">
        <f>VLOOKUP(V45,'[2]Datos Validacion'!$K$6:$L$8,2,0)</f>
        <v>0.25</v>
      </c>
      <c r="X45" s="86" t="s">
        <v>82</v>
      </c>
      <c r="Y45" s="87">
        <f>VLOOKUP(X45,'[2]Datos Validacion'!$M$6:$N$7,2,0)</f>
        <v>0.15</v>
      </c>
      <c r="Z45" s="85" t="s">
        <v>83</v>
      </c>
      <c r="AA45" s="88" t="s">
        <v>242</v>
      </c>
      <c r="AB45" s="85" t="s">
        <v>85</v>
      </c>
      <c r="AC45" s="110" t="s">
        <v>243</v>
      </c>
      <c r="AD45" s="90">
        <f t="shared" si="0"/>
        <v>0.4</v>
      </c>
      <c r="AE45" s="91" t="str">
        <f t="shared" si="1"/>
        <v>MUY BAJA</v>
      </c>
      <c r="AF45" s="92">
        <f t="shared" si="11"/>
        <v>0.12959999999999999</v>
      </c>
      <c r="AG45" s="339"/>
      <c r="AH45" s="339"/>
      <c r="AI45" s="347"/>
      <c r="AJ45" s="316"/>
      <c r="AK45" s="318"/>
      <c r="AL45" s="320"/>
      <c r="AM45" s="522"/>
      <c r="AN45" s="523"/>
      <c r="AO45" s="523"/>
      <c r="AP45" s="518"/>
      <c r="AQ45" s="491"/>
      <c r="AR45" s="491"/>
      <c r="AS45" s="519"/>
      <c r="AT45" s="428"/>
      <c r="AU45" s="515"/>
      <c r="AV45" s="509"/>
      <c r="AW45" s="509"/>
      <c r="AX45" s="509"/>
      <c r="AY45" s="516"/>
      <c r="AZ45" s="517"/>
      <c r="BA45" s="328"/>
      <c r="BB45" s="515"/>
      <c r="BC45" s="509"/>
      <c r="BD45" s="509"/>
      <c r="BE45" s="509"/>
      <c r="BF45" s="516"/>
      <c r="BG45" s="517"/>
    </row>
    <row r="46" spans="1:59" ht="131.25" customHeight="1" thickTop="1">
      <c r="A46" s="354" t="s">
        <v>4</v>
      </c>
      <c r="B46" s="356"/>
      <c r="C46" s="486" t="s">
        <v>244</v>
      </c>
      <c r="D46" s="315" t="s">
        <v>245</v>
      </c>
      <c r="E46" s="315" t="s">
        <v>246</v>
      </c>
      <c r="F46" s="315" t="s">
        <v>68</v>
      </c>
      <c r="G46" s="512" t="s">
        <v>247</v>
      </c>
      <c r="H46" s="315" t="s">
        <v>248</v>
      </c>
      <c r="I46" s="512" t="s">
        <v>249</v>
      </c>
      <c r="J46" s="315" t="s">
        <v>72</v>
      </c>
      <c r="K46" s="512" t="s">
        <v>250</v>
      </c>
      <c r="L46" s="315" t="s">
        <v>74</v>
      </c>
      <c r="M46" s="331">
        <f>VLOOKUP(L46,'[2]Datos Validacion'!$C$6:$D$10,2,0)</f>
        <v>0.4</v>
      </c>
      <c r="N46" s="333" t="s">
        <v>124</v>
      </c>
      <c r="O46" s="342">
        <f>VLOOKUP(N46,'[2]Datos Validacion'!$E$6:$F$15,2,0)</f>
        <v>0.6</v>
      </c>
      <c r="P46" s="344" t="s">
        <v>125</v>
      </c>
      <c r="Q46" s="346" t="s">
        <v>130</v>
      </c>
      <c r="R46" s="112" t="s">
        <v>251</v>
      </c>
      <c r="S46" s="61" t="s">
        <v>79</v>
      </c>
      <c r="T46" s="64" t="s">
        <v>252</v>
      </c>
      <c r="U46" s="61" t="s">
        <v>80</v>
      </c>
      <c r="V46" s="61" t="s">
        <v>81</v>
      </c>
      <c r="W46" s="63">
        <f>VLOOKUP(V46,'[2]Datos Validacion'!$K$6:$L$8,2,0)</f>
        <v>0.25</v>
      </c>
      <c r="X46" s="64" t="s">
        <v>82</v>
      </c>
      <c r="Y46" s="63">
        <f>VLOOKUP(X46,'[2]Datos Validacion'!$M$6:$N$7,2,0)</f>
        <v>0.15</v>
      </c>
      <c r="Z46" s="61" t="s">
        <v>83</v>
      </c>
      <c r="AA46" s="94" t="s">
        <v>253</v>
      </c>
      <c r="AB46" s="61" t="s">
        <v>85</v>
      </c>
      <c r="AC46" s="94" t="s">
        <v>254</v>
      </c>
      <c r="AD46" s="66">
        <f t="shared" si="0"/>
        <v>0.4</v>
      </c>
      <c r="AE46" s="67" t="str">
        <f t="shared" si="1"/>
        <v>BAJA</v>
      </c>
      <c r="AF46" s="67">
        <f t="shared" si="2"/>
        <v>0.24</v>
      </c>
      <c r="AG46" s="337" t="str">
        <f t="shared" si="3"/>
        <v>MODERADO</v>
      </c>
      <c r="AH46" s="337">
        <f t="shared" si="4"/>
        <v>0.6</v>
      </c>
      <c r="AI46" s="346" t="s">
        <v>130</v>
      </c>
      <c r="AJ46" s="315" t="s">
        <v>131</v>
      </c>
      <c r="AK46" s="317"/>
      <c r="AL46" s="319"/>
      <c r="AM46" s="259">
        <v>44676</v>
      </c>
      <c r="AN46" s="93" t="s">
        <v>497</v>
      </c>
      <c r="AO46" s="93" t="s">
        <v>498</v>
      </c>
      <c r="AP46" s="282" t="s">
        <v>476</v>
      </c>
      <c r="AQ46" s="62"/>
      <c r="AR46" s="62" t="s">
        <v>4</v>
      </c>
      <c r="AS46" s="285" t="s">
        <v>499</v>
      </c>
      <c r="AT46" s="412"/>
      <c r="AU46" s="415"/>
      <c r="AV46" s="394"/>
      <c r="AW46" s="394"/>
      <c r="AX46" s="394"/>
      <c r="AY46" s="394"/>
      <c r="AZ46" s="398"/>
      <c r="BA46" s="412"/>
      <c r="BB46" s="415"/>
      <c r="BC46" s="394"/>
      <c r="BD46" s="510"/>
      <c r="BE46" s="394"/>
      <c r="BF46" s="395"/>
      <c r="BG46" s="398"/>
    </row>
    <row r="47" spans="1:59" ht="129.75" customHeight="1" thickBot="1">
      <c r="A47" s="355"/>
      <c r="B47" s="357"/>
      <c r="C47" s="491"/>
      <c r="D47" s="316"/>
      <c r="E47" s="316"/>
      <c r="F47" s="316"/>
      <c r="G47" s="513"/>
      <c r="H47" s="316"/>
      <c r="I47" s="513"/>
      <c r="J47" s="316"/>
      <c r="K47" s="513"/>
      <c r="L47" s="316"/>
      <c r="M47" s="332"/>
      <c r="N47" s="334"/>
      <c r="O47" s="343"/>
      <c r="P47" s="345"/>
      <c r="Q47" s="347"/>
      <c r="R47" s="106" t="s">
        <v>255</v>
      </c>
      <c r="S47" s="113" t="s">
        <v>79</v>
      </c>
      <c r="T47" s="114" t="s">
        <v>256</v>
      </c>
      <c r="U47" s="113" t="s">
        <v>80</v>
      </c>
      <c r="V47" s="113" t="s">
        <v>134</v>
      </c>
      <c r="W47" s="115">
        <f>VLOOKUP(V47,'[3]Datos Validacion'!$K$6:$L$8,2,0)</f>
        <v>0.15</v>
      </c>
      <c r="X47" s="114" t="s">
        <v>82</v>
      </c>
      <c r="Y47" s="115">
        <f>VLOOKUP(X47,'[3]Datos Validacion'!$M$6:$N$7,2,0)</f>
        <v>0.15</v>
      </c>
      <c r="Z47" s="113" t="s">
        <v>83</v>
      </c>
      <c r="AA47" s="116" t="s">
        <v>257</v>
      </c>
      <c r="AB47" s="113" t="s">
        <v>85</v>
      </c>
      <c r="AC47" s="114" t="s">
        <v>258</v>
      </c>
      <c r="AD47" s="117">
        <f t="shared" si="0"/>
        <v>0.3</v>
      </c>
      <c r="AE47" s="91" t="str">
        <f t="shared" si="1"/>
        <v>MUY BAJA</v>
      </c>
      <c r="AF47" s="118">
        <f>+AF46-(AF46*AD47)</f>
        <v>0.16799999999999998</v>
      </c>
      <c r="AG47" s="339"/>
      <c r="AH47" s="339"/>
      <c r="AI47" s="347"/>
      <c r="AJ47" s="316"/>
      <c r="AK47" s="318"/>
      <c r="AL47" s="320"/>
      <c r="AM47" s="260">
        <v>44676</v>
      </c>
      <c r="AN47" s="83" t="s">
        <v>497</v>
      </c>
      <c r="AO47" s="83" t="s">
        <v>498</v>
      </c>
      <c r="AP47" s="283" t="s">
        <v>476</v>
      </c>
      <c r="AQ47" s="157"/>
      <c r="AR47" s="157" t="s">
        <v>4</v>
      </c>
      <c r="AS47" s="265" t="s">
        <v>499</v>
      </c>
      <c r="AT47" s="428"/>
      <c r="AU47" s="505"/>
      <c r="AV47" s="506"/>
      <c r="AW47" s="506"/>
      <c r="AX47" s="506"/>
      <c r="AY47" s="506"/>
      <c r="AZ47" s="502"/>
      <c r="BA47" s="428"/>
      <c r="BB47" s="505"/>
      <c r="BC47" s="506"/>
      <c r="BD47" s="511"/>
      <c r="BE47" s="506"/>
      <c r="BF47" s="501"/>
      <c r="BG47" s="502"/>
    </row>
    <row r="48" spans="1:59" ht="91.5" customHeight="1" thickTop="1">
      <c r="A48" s="354" t="s">
        <v>4</v>
      </c>
      <c r="B48" s="356"/>
      <c r="C48" s="486" t="s">
        <v>244</v>
      </c>
      <c r="D48" s="315" t="s">
        <v>259</v>
      </c>
      <c r="E48" s="315" t="s">
        <v>260</v>
      </c>
      <c r="F48" s="58" t="s">
        <v>90</v>
      </c>
      <c r="G48" s="104" t="s">
        <v>261</v>
      </c>
      <c r="H48" s="315" t="s">
        <v>262</v>
      </c>
      <c r="I48" s="475" t="s">
        <v>263</v>
      </c>
      <c r="J48" s="315" t="s">
        <v>72</v>
      </c>
      <c r="K48" s="477" t="s">
        <v>264</v>
      </c>
      <c r="L48" s="315" t="s">
        <v>103</v>
      </c>
      <c r="M48" s="331">
        <f>VLOOKUP(L48,'[2]Datos Validacion'!$C$6:$D$10,2,0)</f>
        <v>0.6</v>
      </c>
      <c r="N48" s="333" t="s">
        <v>124</v>
      </c>
      <c r="O48" s="342">
        <f>VLOOKUP(N48,'[2]Datos Validacion'!$E$6:$F$15,2,0)</f>
        <v>0.6</v>
      </c>
      <c r="P48" s="344" t="s">
        <v>265</v>
      </c>
      <c r="Q48" s="346" t="s">
        <v>130</v>
      </c>
      <c r="R48" s="73" t="s">
        <v>266</v>
      </c>
      <c r="S48" s="61" t="s">
        <v>79</v>
      </c>
      <c r="T48" s="64" t="s">
        <v>267</v>
      </c>
      <c r="U48" s="61" t="s">
        <v>80</v>
      </c>
      <c r="V48" s="61" t="s">
        <v>81</v>
      </c>
      <c r="W48" s="63">
        <f>VLOOKUP(V48,'[2]Datos Validacion'!$K$6:$L$8,2,0)</f>
        <v>0.25</v>
      </c>
      <c r="X48" s="64" t="s">
        <v>268</v>
      </c>
      <c r="Y48" s="63">
        <f>VLOOKUP(X48,'[2]Datos Validacion'!$M$6:$N$7,2,0)</f>
        <v>0.25</v>
      </c>
      <c r="Z48" s="61" t="s">
        <v>83</v>
      </c>
      <c r="AA48" s="94" t="s">
        <v>269</v>
      </c>
      <c r="AB48" s="61" t="s">
        <v>85</v>
      </c>
      <c r="AC48" s="94" t="s">
        <v>270</v>
      </c>
      <c r="AD48" s="66">
        <f t="shared" si="0"/>
        <v>0.5</v>
      </c>
      <c r="AE48" s="67" t="str">
        <f t="shared" si="1"/>
        <v>BAJA</v>
      </c>
      <c r="AF48" s="67">
        <f t="shared" si="2"/>
        <v>0.3</v>
      </c>
      <c r="AG48" s="337" t="str">
        <f t="shared" si="3"/>
        <v>MODERADO</v>
      </c>
      <c r="AH48" s="337">
        <f t="shared" si="4"/>
        <v>0.6</v>
      </c>
      <c r="AI48" s="346" t="s">
        <v>130</v>
      </c>
      <c r="AJ48" s="315" t="s">
        <v>131</v>
      </c>
      <c r="AK48" s="317"/>
      <c r="AL48" s="319"/>
      <c r="AM48" s="401">
        <v>44681</v>
      </c>
      <c r="AN48" s="300" t="s">
        <v>500</v>
      </c>
      <c r="AO48" s="300" t="s">
        <v>501</v>
      </c>
      <c r="AP48" s="300" t="s">
        <v>502</v>
      </c>
      <c r="AQ48" s="379"/>
      <c r="AR48" s="379" t="s">
        <v>4</v>
      </c>
      <c r="AS48" s="503" t="s">
        <v>503</v>
      </c>
      <c r="AT48" s="412"/>
      <c r="AU48" s="415"/>
      <c r="AV48" s="394"/>
      <c r="AW48" s="394"/>
      <c r="AX48" s="394"/>
      <c r="AY48" s="395"/>
      <c r="AZ48" s="398"/>
      <c r="BA48" s="412"/>
      <c r="BB48" s="498"/>
      <c r="BC48" s="492"/>
      <c r="BD48" s="492"/>
      <c r="BE48" s="492"/>
      <c r="BF48" s="494"/>
      <c r="BG48" s="496"/>
    </row>
    <row r="49" spans="1:59" ht="78.75" customHeight="1" thickBot="1">
      <c r="A49" s="355"/>
      <c r="B49" s="357"/>
      <c r="C49" s="491"/>
      <c r="D49" s="316"/>
      <c r="E49" s="316"/>
      <c r="F49" s="70" t="s">
        <v>90</v>
      </c>
      <c r="G49" s="88" t="s">
        <v>271</v>
      </c>
      <c r="H49" s="316"/>
      <c r="I49" s="508"/>
      <c r="J49" s="316"/>
      <c r="K49" s="509"/>
      <c r="L49" s="316"/>
      <c r="M49" s="332"/>
      <c r="N49" s="334"/>
      <c r="O49" s="343"/>
      <c r="P49" s="345"/>
      <c r="Q49" s="347"/>
      <c r="R49" s="84" t="s">
        <v>272</v>
      </c>
      <c r="S49" s="85" t="s">
        <v>79</v>
      </c>
      <c r="T49" s="86" t="s">
        <v>273</v>
      </c>
      <c r="U49" s="85" t="s">
        <v>80</v>
      </c>
      <c r="V49" s="85" t="s">
        <v>81</v>
      </c>
      <c r="W49" s="87">
        <f>VLOOKUP(V49,'[2]Datos Validacion'!$K$6:$L$8,2,0)</f>
        <v>0.25</v>
      </c>
      <c r="X49" s="86" t="s">
        <v>82</v>
      </c>
      <c r="Y49" s="87">
        <f>VLOOKUP(X49,'[2]Datos Validacion'!$M$6:$N$7,2,0)</f>
        <v>0.15</v>
      </c>
      <c r="Z49" s="85" t="s">
        <v>83</v>
      </c>
      <c r="AA49" s="88" t="s">
        <v>269</v>
      </c>
      <c r="AB49" s="85" t="s">
        <v>85</v>
      </c>
      <c r="AC49" s="88" t="s">
        <v>274</v>
      </c>
      <c r="AD49" s="90">
        <f t="shared" si="0"/>
        <v>0.4</v>
      </c>
      <c r="AE49" s="91" t="str">
        <f t="shared" si="1"/>
        <v>MUY BAJA</v>
      </c>
      <c r="AF49" s="118">
        <f>+AF48-(AF48*AD49)</f>
        <v>0.18</v>
      </c>
      <c r="AG49" s="339"/>
      <c r="AH49" s="339"/>
      <c r="AI49" s="347"/>
      <c r="AJ49" s="316"/>
      <c r="AK49" s="318"/>
      <c r="AL49" s="320"/>
      <c r="AM49" s="490"/>
      <c r="AN49" s="507"/>
      <c r="AO49" s="507"/>
      <c r="AP49" s="507"/>
      <c r="AQ49" s="456"/>
      <c r="AR49" s="456"/>
      <c r="AS49" s="504"/>
      <c r="AT49" s="428"/>
      <c r="AU49" s="505"/>
      <c r="AV49" s="506"/>
      <c r="AW49" s="506"/>
      <c r="AX49" s="506"/>
      <c r="AY49" s="501"/>
      <c r="AZ49" s="502"/>
      <c r="BA49" s="428"/>
      <c r="BB49" s="499"/>
      <c r="BC49" s="493"/>
      <c r="BD49" s="493"/>
      <c r="BE49" s="493"/>
      <c r="BF49" s="495"/>
      <c r="BG49" s="497"/>
    </row>
    <row r="50" spans="1:59" ht="122.25" customHeight="1" thickTop="1">
      <c r="A50" s="354" t="s">
        <v>4</v>
      </c>
      <c r="B50" s="356"/>
      <c r="C50" s="329" t="s">
        <v>275</v>
      </c>
      <c r="D50" s="315" t="s">
        <v>276</v>
      </c>
      <c r="E50" s="315" t="s">
        <v>277</v>
      </c>
      <c r="F50" s="58" t="s">
        <v>68</v>
      </c>
      <c r="G50" s="72" t="s">
        <v>278</v>
      </c>
      <c r="H50" s="315" t="s">
        <v>279</v>
      </c>
      <c r="I50" s="377" t="s">
        <v>280</v>
      </c>
      <c r="J50" s="315" t="s">
        <v>72</v>
      </c>
      <c r="K50" s="486" t="s">
        <v>281</v>
      </c>
      <c r="L50" s="315" t="s">
        <v>230</v>
      </c>
      <c r="M50" s="331">
        <f>VLOOKUP(L50,'[2]Datos Validacion'!$C$6:$D$10,2,0)</f>
        <v>1</v>
      </c>
      <c r="N50" s="333" t="s">
        <v>75</v>
      </c>
      <c r="O50" s="342">
        <f>VLOOKUP(N50,'[2]Datos Validacion'!$E$6:$F$15,2,0)</f>
        <v>0.8</v>
      </c>
      <c r="P50" s="344" t="s">
        <v>76</v>
      </c>
      <c r="Q50" s="346" t="s">
        <v>87</v>
      </c>
      <c r="R50" s="483" t="s">
        <v>282</v>
      </c>
      <c r="S50" s="356" t="s">
        <v>79</v>
      </c>
      <c r="T50" s="329" t="s">
        <v>204</v>
      </c>
      <c r="U50" s="356" t="s">
        <v>80</v>
      </c>
      <c r="V50" s="356" t="s">
        <v>134</v>
      </c>
      <c r="W50" s="331">
        <f>VLOOKUP(V50,'[2]Datos Validacion'!$K$6:$L$8,2,0)</f>
        <v>0.15</v>
      </c>
      <c r="X50" s="329" t="s">
        <v>268</v>
      </c>
      <c r="Y50" s="331">
        <f>VLOOKUP(X50,'[2]Datos Validacion'!$M$6:$N$7,2,0)</f>
        <v>0.25</v>
      </c>
      <c r="Z50" s="356" t="s">
        <v>83</v>
      </c>
      <c r="AA50" s="372" t="s">
        <v>283</v>
      </c>
      <c r="AB50" s="356" t="s">
        <v>85</v>
      </c>
      <c r="AC50" s="356" t="s">
        <v>284</v>
      </c>
      <c r="AD50" s="374">
        <f t="shared" si="0"/>
        <v>0.4</v>
      </c>
      <c r="AE50" s="337" t="str">
        <f t="shared" si="1"/>
        <v>MEDIA</v>
      </c>
      <c r="AF50" s="337">
        <f t="shared" si="2"/>
        <v>0.6</v>
      </c>
      <c r="AG50" s="337" t="str">
        <f t="shared" si="3"/>
        <v>MAYOR</v>
      </c>
      <c r="AH50" s="337">
        <f t="shared" si="4"/>
        <v>0.8</v>
      </c>
      <c r="AI50" s="346" t="s">
        <v>87</v>
      </c>
      <c r="AJ50" s="315" t="s">
        <v>88</v>
      </c>
      <c r="AK50" s="348" t="s">
        <v>285</v>
      </c>
      <c r="AL50" s="319"/>
      <c r="AM50" s="401">
        <v>44680</v>
      </c>
      <c r="AN50" s="300" t="s">
        <v>504</v>
      </c>
      <c r="AO50" s="300" t="s">
        <v>505</v>
      </c>
      <c r="AP50" s="483" t="s">
        <v>506</v>
      </c>
      <c r="AQ50" s="484"/>
      <c r="AR50" s="486" t="s">
        <v>4</v>
      </c>
      <c r="AS50" s="488" t="s">
        <v>507</v>
      </c>
      <c r="AT50" s="327"/>
      <c r="AU50" s="475"/>
      <c r="AV50" s="477"/>
      <c r="AW50" s="477"/>
      <c r="AX50" s="477"/>
      <c r="AY50" s="469"/>
      <c r="AZ50" s="471"/>
      <c r="BA50" s="327"/>
      <c r="BB50" s="475"/>
      <c r="BC50" s="477"/>
      <c r="BD50" s="477"/>
      <c r="BE50" s="479"/>
      <c r="BF50" s="469"/>
      <c r="BG50" s="471"/>
    </row>
    <row r="51" spans="1:59" ht="176.25" customHeight="1">
      <c r="A51" s="376"/>
      <c r="B51" s="363"/>
      <c r="C51" s="362"/>
      <c r="D51" s="370"/>
      <c r="E51" s="370"/>
      <c r="F51" s="68" t="s">
        <v>68</v>
      </c>
      <c r="G51" s="75" t="s">
        <v>286</v>
      </c>
      <c r="H51" s="370"/>
      <c r="I51" s="500"/>
      <c r="J51" s="370"/>
      <c r="K51" s="487"/>
      <c r="L51" s="370"/>
      <c r="M51" s="361"/>
      <c r="N51" s="364"/>
      <c r="O51" s="365"/>
      <c r="P51" s="366"/>
      <c r="Q51" s="367"/>
      <c r="R51" s="473"/>
      <c r="S51" s="363"/>
      <c r="T51" s="362"/>
      <c r="U51" s="363"/>
      <c r="V51" s="363"/>
      <c r="W51" s="361"/>
      <c r="X51" s="362"/>
      <c r="Y51" s="361"/>
      <c r="Z51" s="363"/>
      <c r="AA51" s="373"/>
      <c r="AB51" s="363"/>
      <c r="AC51" s="363"/>
      <c r="AD51" s="375"/>
      <c r="AE51" s="338"/>
      <c r="AF51" s="338"/>
      <c r="AG51" s="338"/>
      <c r="AH51" s="338"/>
      <c r="AI51" s="367"/>
      <c r="AJ51" s="370"/>
      <c r="AK51" s="349"/>
      <c r="AL51" s="360"/>
      <c r="AM51" s="402"/>
      <c r="AN51" s="301"/>
      <c r="AO51" s="303"/>
      <c r="AP51" s="473"/>
      <c r="AQ51" s="485"/>
      <c r="AR51" s="487"/>
      <c r="AS51" s="489"/>
      <c r="AT51" s="474"/>
      <c r="AU51" s="476"/>
      <c r="AV51" s="478"/>
      <c r="AW51" s="478"/>
      <c r="AX51" s="478"/>
      <c r="AY51" s="470"/>
      <c r="AZ51" s="472"/>
      <c r="BA51" s="474"/>
      <c r="BB51" s="476"/>
      <c r="BC51" s="478"/>
      <c r="BD51" s="478"/>
      <c r="BE51" s="480"/>
      <c r="BF51" s="470"/>
      <c r="BG51" s="472"/>
    </row>
    <row r="52" spans="1:59" ht="60" customHeight="1">
      <c r="A52" s="376"/>
      <c r="B52" s="363"/>
      <c r="C52" s="362"/>
      <c r="D52" s="370"/>
      <c r="E52" s="370"/>
      <c r="F52" s="68" t="s">
        <v>68</v>
      </c>
      <c r="G52" s="75" t="s">
        <v>287</v>
      </c>
      <c r="H52" s="370"/>
      <c r="I52" s="500"/>
      <c r="J52" s="370"/>
      <c r="K52" s="487"/>
      <c r="L52" s="370"/>
      <c r="M52" s="361"/>
      <c r="N52" s="364"/>
      <c r="O52" s="365"/>
      <c r="P52" s="366"/>
      <c r="Q52" s="367"/>
      <c r="R52" s="473" t="s">
        <v>288</v>
      </c>
      <c r="S52" s="363" t="s">
        <v>79</v>
      </c>
      <c r="T52" s="362" t="s">
        <v>204</v>
      </c>
      <c r="U52" s="363" t="s">
        <v>80</v>
      </c>
      <c r="V52" s="363" t="s">
        <v>81</v>
      </c>
      <c r="W52" s="361">
        <f>VLOOKUP(V52,'[2]Datos Validacion'!$K$6:$L$8,2,0)</f>
        <v>0.25</v>
      </c>
      <c r="X52" s="362" t="s">
        <v>268</v>
      </c>
      <c r="Y52" s="361">
        <f>VLOOKUP(X52,'[2]Datos Validacion'!$M$6:$N$7,2,0)</f>
        <v>0.25</v>
      </c>
      <c r="Z52" s="363" t="s">
        <v>83</v>
      </c>
      <c r="AA52" s="373" t="s">
        <v>289</v>
      </c>
      <c r="AB52" s="363" t="s">
        <v>85</v>
      </c>
      <c r="AC52" s="362" t="s">
        <v>290</v>
      </c>
      <c r="AD52" s="375">
        <f t="shared" ref="AD52:AD73" si="12">+W52+Y52</f>
        <v>0.5</v>
      </c>
      <c r="AE52" s="338" t="str">
        <f t="shared" ref="AE52:AE73" si="13">IF(AF52&lt;=20%,"MUY BAJA",IF(AF52&lt;=40%,"BAJA",IF(AF52&lt;=60%,"MEDIA",IF(AF52&lt;=80%,"ALTA","MUY ALTA"))))</f>
        <v>BAJA</v>
      </c>
      <c r="AF52" s="338">
        <f>AF50-(AF50*AD52)</f>
        <v>0.3</v>
      </c>
      <c r="AG52" s="338"/>
      <c r="AH52" s="338"/>
      <c r="AI52" s="367"/>
      <c r="AJ52" s="370"/>
      <c r="AK52" s="349"/>
      <c r="AL52" s="360"/>
      <c r="AM52" s="402"/>
      <c r="AN52" s="302" t="s">
        <v>508</v>
      </c>
      <c r="AO52" s="481"/>
      <c r="AP52" s="473"/>
      <c r="AQ52" s="485"/>
      <c r="AR52" s="487"/>
      <c r="AS52" s="489"/>
      <c r="AT52" s="474"/>
      <c r="AU52" s="476"/>
      <c r="AV52" s="478"/>
      <c r="AW52" s="478"/>
      <c r="AX52" s="478"/>
      <c r="AY52" s="470"/>
      <c r="AZ52" s="472"/>
      <c r="BA52" s="474"/>
      <c r="BB52" s="476"/>
      <c r="BC52" s="478"/>
      <c r="BD52" s="478"/>
      <c r="BE52" s="480"/>
      <c r="BF52" s="470"/>
      <c r="BG52" s="472"/>
    </row>
    <row r="53" spans="1:59" ht="111.75" customHeight="1">
      <c r="A53" s="376"/>
      <c r="B53" s="363"/>
      <c r="C53" s="362"/>
      <c r="D53" s="370"/>
      <c r="E53" s="370"/>
      <c r="F53" s="68" t="s">
        <v>68</v>
      </c>
      <c r="G53" s="75" t="s">
        <v>291</v>
      </c>
      <c r="H53" s="370"/>
      <c r="I53" s="500"/>
      <c r="J53" s="370"/>
      <c r="K53" s="487"/>
      <c r="L53" s="370"/>
      <c r="M53" s="361"/>
      <c r="N53" s="364"/>
      <c r="O53" s="365"/>
      <c r="P53" s="366"/>
      <c r="Q53" s="367"/>
      <c r="R53" s="473"/>
      <c r="S53" s="363"/>
      <c r="T53" s="362"/>
      <c r="U53" s="363"/>
      <c r="V53" s="363"/>
      <c r="W53" s="361"/>
      <c r="X53" s="362"/>
      <c r="Y53" s="361"/>
      <c r="Z53" s="363"/>
      <c r="AA53" s="373"/>
      <c r="AB53" s="363"/>
      <c r="AC53" s="362"/>
      <c r="AD53" s="375"/>
      <c r="AE53" s="338"/>
      <c r="AF53" s="338"/>
      <c r="AG53" s="338"/>
      <c r="AH53" s="338"/>
      <c r="AI53" s="367"/>
      <c r="AJ53" s="370"/>
      <c r="AK53" s="349"/>
      <c r="AL53" s="360"/>
      <c r="AM53" s="402"/>
      <c r="AN53" s="303"/>
      <c r="AO53" s="481"/>
      <c r="AP53" s="473"/>
      <c r="AQ53" s="485"/>
      <c r="AR53" s="487"/>
      <c r="AS53" s="489"/>
      <c r="AT53" s="474"/>
      <c r="AU53" s="476"/>
      <c r="AV53" s="478"/>
      <c r="AW53" s="478"/>
      <c r="AX53" s="478"/>
      <c r="AY53" s="470"/>
      <c r="AZ53" s="472"/>
      <c r="BA53" s="474"/>
      <c r="BB53" s="476"/>
      <c r="BC53" s="478"/>
      <c r="BD53" s="478"/>
      <c r="BE53" s="480"/>
      <c r="BF53" s="470"/>
      <c r="BG53" s="472"/>
    </row>
    <row r="54" spans="1:59" ht="154.5" customHeight="1">
      <c r="A54" s="376"/>
      <c r="B54" s="363"/>
      <c r="C54" s="362"/>
      <c r="D54" s="370"/>
      <c r="E54" s="370"/>
      <c r="F54" s="68" t="s">
        <v>68</v>
      </c>
      <c r="G54" s="75" t="s">
        <v>292</v>
      </c>
      <c r="H54" s="370"/>
      <c r="I54" s="500"/>
      <c r="J54" s="370"/>
      <c r="K54" s="487"/>
      <c r="L54" s="370"/>
      <c r="M54" s="361"/>
      <c r="N54" s="364"/>
      <c r="O54" s="365"/>
      <c r="P54" s="366"/>
      <c r="Q54" s="367"/>
      <c r="R54" s="473"/>
      <c r="S54" s="363"/>
      <c r="T54" s="362"/>
      <c r="U54" s="363"/>
      <c r="V54" s="363"/>
      <c r="W54" s="361"/>
      <c r="X54" s="362"/>
      <c r="Y54" s="361"/>
      <c r="Z54" s="363"/>
      <c r="AA54" s="373"/>
      <c r="AB54" s="363"/>
      <c r="AC54" s="362"/>
      <c r="AD54" s="375"/>
      <c r="AE54" s="338"/>
      <c r="AF54" s="338"/>
      <c r="AG54" s="338"/>
      <c r="AH54" s="338"/>
      <c r="AI54" s="367"/>
      <c r="AJ54" s="370"/>
      <c r="AK54" s="349"/>
      <c r="AL54" s="360"/>
      <c r="AM54" s="402"/>
      <c r="AN54" s="301"/>
      <c r="AO54" s="481"/>
      <c r="AP54" s="266" t="s">
        <v>509</v>
      </c>
      <c r="AQ54" s="261"/>
      <c r="AR54" s="119" t="s">
        <v>4</v>
      </c>
      <c r="AS54" s="262" t="s">
        <v>507</v>
      </c>
      <c r="AT54" s="474"/>
      <c r="AU54" s="105"/>
      <c r="AV54" s="120"/>
      <c r="AW54" s="120"/>
      <c r="AX54" s="120"/>
      <c r="AY54" s="121"/>
      <c r="AZ54" s="122"/>
      <c r="BA54" s="474"/>
      <c r="BB54" s="105"/>
      <c r="BC54" s="120"/>
      <c r="BD54" s="120"/>
      <c r="BE54" s="123"/>
      <c r="BF54" s="121"/>
      <c r="BG54" s="122"/>
    </row>
    <row r="55" spans="1:59" ht="408.75" customHeight="1" thickBot="1">
      <c r="A55" s="355"/>
      <c r="B55" s="357"/>
      <c r="C55" s="330"/>
      <c r="D55" s="316"/>
      <c r="E55" s="316"/>
      <c r="F55" s="70" t="s">
        <v>68</v>
      </c>
      <c r="G55" s="110" t="s">
        <v>293</v>
      </c>
      <c r="H55" s="316"/>
      <c r="I55" s="378"/>
      <c r="J55" s="316"/>
      <c r="K55" s="491"/>
      <c r="L55" s="316"/>
      <c r="M55" s="332"/>
      <c r="N55" s="334"/>
      <c r="O55" s="343"/>
      <c r="P55" s="345"/>
      <c r="Q55" s="347"/>
      <c r="R55" s="83" t="s">
        <v>294</v>
      </c>
      <c r="S55" s="85" t="s">
        <v>79</v>
      </c>
      <c r="T55" s="86" t="s">
        <v>204</v>
      </c>
      <c r="U55" s="85" t="s">
        <v>80</v>
      </c>
      <c r="V55" s="85" t="s">
        <v>81</v>
      </c>
      <c r="W55" s="87">
        <f>VLOOKUP(V55,'[2]Datos Validacion'!$K$6:$L$8,2,0)</f>
        <v>0.25</v>
      </c>
      <c r="X55" s="86" t="s">
        <v>268</v>
      </c>
      <c r="Y55" s="87">
        <f>VLOOKUP(X55,'[2]Datos Validacion'!$M$6:$N$7,2,0)</f>
        <v>0.25</v>
      </c>
      <c r="Z55" s="85" t="s">
        <v>83</v>
      </c>
      <c r="AA55" s="88" t="s">
        <v>295</v>
      </c>
      <c r="AB55" s="85" t="s">
        <v>85</v>
      </c>
      <c r="AC55" s="85" t="s">
        <v>296</v>
      </c>
      <c r="AD55" s="90">
        <f t="shared" si="12"/>
        <v>0.5</v>
      </c>
      <c r="AE55" s="91" t="str">
        <f t="shared" si="13"/>
        <v>MUY BAJA</v>
      </c>
      <c r="AF55" s="118">
        <f>AF52-(AF52*AD55)</f>
        <v>0.15</v>
      </c>
      <c r="AG55" s="339"/>
      <c r="AH55" s="339"/>
      <c r="AI55" s="347"/>
      <c r="AJ55" s="316"/>
      <c r="AK55" s="350"/>
      <c r="AL55" s="320"/>
      <c r="AM55" s="490"/>
      <c r="AN55" s="263" t="s">
        <v>510</v>
      </c>
      <c r="AO55" s="482"/>
      <c r="AP55" s="83"/>
      <c r="AQ55" s="264"/>
      <c r="AR55" s="157" t="s">
        <v>4</v>
      </c>
      <c r="AS55" s="265" t="s">
        <v>507</v>
      </c>
      <c r="AT55" s="328"/>
      <c r="AU55" s="106"/>
      <c r="AV55" s="124"/>
      <c r="AW55" s="124"/>
      <c r="AX55" s="124"/>
      <c r="AY55" s="125"/>
      <c r="AZ55" s="126"/>
      <c r="BA55" s="328"/>
      <c r="BB55" s="106"/>
      <c r="BC55" s="124"/>
      <c r="BD55" s="124"/>
      <c r="BE55" s="127"/>
      <c r="BF55" s="125"/>
      <c r="BG55" s="126"/>
    </row>
    <row r="56" spans="1:59" ht="77.25" customHeight="1" thickTop="1">
      <c r="A56" s="459" t="s">
        <v>4</v>
      </c>
      <c r="B56" s="461"/>
      <c r="C56" s="433" t="s">
        <v>297</v>
      </c>
      <c r="D56" s="465" t="s">
        <v>298</v>
      </c>
      <c r="E56" s="465" t="s">
        <v>299</v>
      </c>
      <c r="F56" s="450" t="s">
        <v>68</v>
      </c>
      <c r="G56" s="382" t="s">
        <v>300</v>
      </c>
      <c r="H56" s="465" t="s">
        <v>301</v>
      </c>
      <c r="I56" s="450" t="s">
        <v>302</v>
      </c>
      <c r="J56" s="450" t="s">
        <v>72</v>
      </c>
      <c r="K56" s="465" t="s">
        <v>303</v>
      </c>
      <c r="L56" s="450" t="s">
        <v>103</v>
      </c>
      <c r="M56" s="435">
        <f>VLOOKUP(L56,'[2]Datos Validacion'!$C$6:$D$10,2,0)</f>
        <v>0.6</v>
      </c>
      <c r="N56" s="438" t="s">
        <v>304</v>
      </c>
      <c r="O56" s="440">
        <f>VLOOKUP(N56,'[2]Datos Validacion'!$E$6:$F$15,2,0)</f>
        <v>1</v>
      </c>
      <c r="P56" s="467" t="s">
        <v>305</v>
      </c>
      <c r="Q56" s="444" t="s">
        <v>306</v>
      </c>
      <c r="R56" s="450" t="s">
        <v>307</v>
      </c>
      <c r="S56" s="450" t="s">
        <v>79</v>
      </c>
      <c r="T56" s="450" t="s">
        <v>308</v>
      </c>
      <c r="U56" s="450" t="s">
        <v>80</v>
      </c>
      <c r="V56" s="450" t="s">
        <v>81</v>
      </c>
      <c r="W56" s="450">
        <f>VLOOKUP(V56,'[2]Datos Validacion'!$K$6:$L$8,2,0)</f>
        <v>0.25</v>
      </c>
      <c r="X56" s="450" t="s">
        <v>82</v>
      </c>
      <c r="Y56" s="450">
        <f>VLOOKUP(X56,'[2]Datos Validacion'!$M$6:$N$7,2,0)</f>
        <v>0.15</v>
      </c>
      <c r="Z56" s="450" t="s">
        <v>83</v>
      </c>
      <c r="AA56" s="450" t="s">
        <v>309</v>
      </c>
      <c r="AB56" s="450" t="s">
        <v>85</v>
      </c>
      <c r="AC56" s="450" t="s">
        <v>310</v>
      </c>
      <c r="AD56" s="454">
        <f t="shared" si="12"/>
        <v>0.4</v>
      </c>
      <c r="AE56" s="448" t="str">
        <f t="shared" si="13"/>
        <v>BAJA</v>
      </c>
      <c r="AF56" s="448">
        <f t="shared" ref="AF56:AF60" si="14">IF(OR(V56="prevenir",V56="detectar"),(M56-(M56*AD56)), M56)</f>
        <v>0.36</v>
      </c>
      <c r="AG56" s="448" t="str">
        <f t="shared" ref="AG56:AG60" si="15">IF(AH56&lt;=20%,"LEVE",IF(AH56&lt;=40%,"MENOR",IF(AH56&lt;=60%,"MODERADO",IF(AH56&lt;=80%,"MAYOR","CATASTROFICO"))))</f>
        <v>CATASTROFICO</v>
      </c>
      <c r="AH56" s="448">
        <f t="shared" ref="AH56:AH60" si="16">IF(V56="corregir",(O56-(O56*AD56)), O56)</f>
        <v>1</v>
      </c>
      <c r="AI56" s="444" t="s">
        <v>306</v>
      </c>
      <c r="AJ56" s="450" t="s">
        <v>88</v>
      </c>
      <c r="AK56" s="348" t="s">
        <v>311</v>
      </c>
      <c r="AL56" s="446"/>
      <c r="AM56" s="304">
        <v>44681</v>
      </c>
      <c r="AN56" s="306" t="s">
        <v>533</v>
      </c>
      <c r="AO56" s="429" t="s">
        <v>534</v>
      </c>
      <c r="AP56" s="306" t="s">
        <v>535</v>
      </c>
      <c r="AQ56" s="268"/>
      <c r="AR56" s="431" t="s">
        <v>4</v>
      </c>
      <c r="AS56" s="294" t="s">
        <v>536</v>
      </c>
      <c r="AT56" s="128"/>
      <c r="AU56" s="129"/>
      <c r="AV56" s="130"/>
      <c r="AW56" s="130"/>
      <c r="AX56" s="131"/>
      <c r="AY56" s="132"/>
      <c r="AZ56" s="133"/>
      <c r="BA56" s="412"/>
      <c r="BB56" s="335"/>
      <c r="BC56" s="348"/>
      <c r="BD56" s="348"/>
      <c r="BE56" s="321"/>
      <c r="BF56" s="323"/>
      <c r="BG56" s="426"/>
    </row>
    <row r="57" spans="1:59" ht="48.75" customHeight="1" thickBot="1">
      <c r="A57" s="460"/>
      <c r="B57" s="462"/>
      <c r="C57" s="434"/>
      <c r="D57" s="466"/>
      <c r="E57" s="466"/>
      <c r="F57" s="451"/>
      <c r="G57" s="437"/>
      <c r="H57" s="466"/>
      <c r="I57" s="451"/>
      <c r="J57" s="451"/>
      <c r="K57" s="466"/>
      <c r="L57" s="451"/>
      <c r="M57" s="436"/>
      <c r="N57" s="439"/>
      <c r="O57" s="441"/>
      <c r="P57" s="468"/>
      <c r="Q57" s="445"/>
      <c r="R57" s="451"/>
      <c r="S57" s="451"/>
      <c r="T57" s="451"/>
      <c r="U57" s="451"/>
      <c r="V57" s="451"/>
      <c r="W57" s="451"/>
      <c r="X57" s="451"/>
      <c r="Y57" s="451"/>
      <c r="Z57" s="451"/>
      <c r="AA57" s="451"/>
      <c r="AB57" s="451"/>
      <c r="AC57" s="451"/>
      <c r="AD57" s="455"/>
      <c r="AE57" s="449"/>
      <c r="AF57" s="449"/>
      <c r="AG57" s="449"/>
      <c r="AH57" s="449"/>
      <c r="AI57" s="445"/>
      <c r="AJ57" s="451"/>
      <c r="AK57" s="350"/>
      <c r="AL57" s="447"/>
      <c r="AM57" s="305"/>
      <c r="AN57" s="307"/>
      <c r="AO57" s="430"/>
      <c r="AP57" s="307"/>
      <c r="AQ57" s="267"/>
      <c r="AR57" s="432"/>
      <c r="AS57" s="295"/>
      <c r="AT57" s="134"/>
      <c r="AU57" s="135"/>
      <c r="AV57" s="136"/>
      <c r="AW57" s="137"/>
      <c r="AX57" s="136"/>
      <c r="AY57" s="138"/>
      <c r="AZ57" s="139"/>
      <c r="BA57" s="428"/>
      <c r="BB57" s="336"/>
      <c r="BC57" s="350"/>
      <c r="BD57" s="350"/>
      <c r="BE57" s="322"/>
      <c r="BF57" s="324"/>
      <c r="BG57" s="427"/>
    </row>
    <row r="58" spans="1:59" ht="27.75" customHeight="1" thickTop="1" thickBot="1">
      <c r="A58" s="459" t="s">
        <v>4</v>
      </c>
      <c r="B58" s="461"/>
      <c r="C58" s="433" t="s">
        <v>297</v>
      </c>
      <c r="D58" s="465" t="s">
        <v>298</v>
      </c>
      <c r="E58" s="465" t="s">
        <v>299</v>
      </c>
      <c r="F58" s="450" t="s">
        <v>90</v>
      </c>
      <c r="G58" s="382" t="s">
        <v>312</v>
      </c>
      <c r="H58" s="465" t="s">
        <v>313</v>
      </c>
      <c r="I58" s="450" t="s">
        <v>314</v>
      </c>
      <c r="J58" s="450" t="s">
        <v>72</v>
      </c>
      <c r="K58" s="465" t="s">
        <v>315</v>
      </c>
      <c r="L58" s="450" t="s">
        <v>103</v>
      </c>
      <c r="M58" s="435">
        <f>VLOOKUP(L58,'[2]Datos Validacion'!$C$6:$D$10,2,0)</f>
        <v>0.6</v>
      </c>
      <c r="N58" s="438" t="s">
        <v>304</v>
      </c>
      <c r="O58" s="440">
        <f>VLOOKUP(N58,'[2]Datos Validacion'!$E$6:$F$15,2,0)</f>
        <v>1</v>
      </c>
      <c r="P58" s="442" t="s">
        <v>316</v>
      </c>
      <c r="Q58" s="444" t="s">
        <v>306</v>
      </c>
      <c r="R58" s="450" t="s">
        <v>317</v>
      </c>
      <c r="S58" s="450" t="s">
        <v>79</v>
      </c>
      <c r="T58" s="450" t="s">
        <v>318</v>
      </c>
      <c r="U58" s="450" t="s">
        <v>80</v>
      </c>
      <c r="V58" s="450" t="s">
        <v>81</v>
      </c>
      <c r="W58" s="450">
        <f>VLOOKUP(V58,'[2]Datos Validacion'!$K$6:$L$8,2,0)</f>
        <v>0.25</v>
      </c>
      <c r="X58" s="450" t="s">
        <v>82</v>
      </c>
      <c r="Y58" s="450">
        <f>VLOOKUP(X58,'[2]Datos Validacion'!$M$6:$N$7,2,0)</f>
        <v>0.15</v>
      </c>
      <c r="Z58" s="450" t="s">
        <v>83</v>
      </c>
      <c r="AA58" s="450" t="s">
        <v>319</v>
      </c>
      <c r="AB58" s="450" t="s">
        <v>85</v>
      </c>
      <c r="AC58" s="450" t="s">
        <v>320</v>
      </c>
      <c r="AD58" s="450">
        <f t="shared" si="12"/>
        <v>0.4</v>
      </c>
      <c r="AE58" s="448" t="str">
        <f t="shared" si="13"/>
        <v>BAJA</v>
      </c>
      <c r="AF58" s="448">
        <f t="shared" si="14"/>
        <v>0.36</v>
      </c>
      <c r="AG58" s="448" t="str">
        <f t="shared" si="15"/>
        <v>CATASTROFICO</v>
      </c>
      <c r="AH58" s="448">
        <f t="shared" si="16"/>
        <v>1</v>
      </c>
      <c r="AI58" s="444" t="s">
        <v>306</v>
      </c>
      <c r="AJ58" s="457" t="s">
        <v>88</v>
      </c>
      <c r="AK58" s="348" t="s">
        <v>311</v>
      </c>
      <c r="AL58" s="457"/>
      <c r="AM58" s="304">
        <v>44681</v>
      </c>
      <c r="AN58" s="306" t="s">
        <v>537</v>
      </c>
      <c r="AO58" s="429" t="s">
        <v>538</v>
      </c>
      <c r="AP58" s="306" t="s">
        <v>539</v>
      </c>
      <c r="AQ58" s="268"/>
      <c r="AR58" s="431" t="s">
        <v>4</v>
      </c>
      <c r="AS58" s="294" t="s">
        <v>540</v>
      </c>
      <c r="AT58" s="128"/>
      <c r="AU58" s="129"/>
      <c r="AV58" s="130"/>
      <c r="AW58" s="130"/>
      <c r="AX58" s="131"/>
      <c r="AY58" s="132"/>
      <c r="AZ58" s="133"/>
      <c r="BA58" s="412"/>
      <c r="BB58" s="335"/>
      <c r="BC58" s="348"/>
      <c r="BD58" s="348"/>
      <c r="BE58" s="321"/>
      <c r="BF58" s="323"/>
      <c r="BG58" s="426"/>
    </row>
    <row r="59" spans="1:59" ht="81" customHeight="1" thickTop="1" thickBot="1">
      <c r="A59" s="460"/>
      <c r="B59" s="462"/>
      <c r="C59" s="434"/>
      <c r="D59" s="466"/>
      <c r="E59" s="466"/>
      <c r="F59" s="451"/>
      <c r="G59" s="437"/>
      <c r="H59" s="466"/>
      <c r="I59" s="451"/>
      <c r="J59" s="451"/>
      <c r="K59" s="466"/>
      <c r="L59" s="451"/>
      <c r="M59" s="436"/>
      <c r="N59" s="439"/>
      <c r="O59" s="441"/>
      <c r="P59" s="443"/>
      <c r="Q59" s="445"/>
      <c r="R59" s="451"/>
      <c r="S59" s="451"/>
      <c r="T59" s="451"/>
      <c r="U59" s="451"/>
      <c r="V59" s="451"/>
      <c r="W59" s="451"/>
      <c r="X59" s="451"/>
      <c r="Y59" s="451"/>
      <c r="Z59" s="451"/>
      <c r="AA59" s="451"/>
      <c r="AB59" s="451"/>
      <c r="AC59" s="451"/>
      <c r="AD59" s="451"/>
      <c r="AE59" s="449"/>
      <c r="AF59" s="449"/>
      <c r="AG59" s="449"/>
      <c r="AH59" s="449"/>
      <c r="AI59" s="445"/>
      <c r="AJ59" s="458"/>
      <c r="AK59" s="348"/>
      <c r="AL59" s="458"/>
      <c r="AM59" s="305"/>
      <c r="AN59" s="307"/>
      <c r="AO59" s="430"/>
      <c r="AP59" s="307"/>
      <c r="AQ59" s="267"/>
      <c r="AR59" s="432"/>
      <c r="AS59" s="295"/>
      <c r="AT59" s="134"/>
      <c r="AU59" s="135"/>
      <c r="AV59" s="136"/>
      <c r="AW59" s="137"/>
      <c r="AX59" s="136"/>
      <c r="AY59" s="138"/>
      <c r="AZ59" s="139"/>
      <c r="BA59" s="428"/>
      <c r="BB59" s="336"/>
      <c r="BC59" s="350"/>
      <c r="BD59" s="350"/>
      <c r="BE59" s="322"/>
      <c r="BF59" s="324"/>
      <c r="BG59" s="427"/>
    </row>
    <row r="60" spans="1:59" ht="57.75" customHeight="1" thickTop="1">
      <c r="A60" s="459" t="s">
        <v>4</v>
      </c>
      <c r="B60" s="461"/>
      <c r="C60" s="463" t="s">
        <v>297</v>
      </c>
      <c r="D60" s="450" t="s">
        <v>298</v>
      </c>
      <c r="E60" s="450" t="s">
        <v>299</v>
      </c>
      <c r="F60" s="450" t="s">
        <v>90</v>
      </c>
      <c r="G60" s="379" t="s">
        <v>321</v>
      </c>
      <c r="H60" s="450" t="s">
        <v>322</v>
      </c>
      <c r="I60" s="450" t="s">
        <v>323</v>
      </c>
      <c r="J60" s="450" t="s">
        <v>72</v>
      </c>
      <c r="K60" s="450" t="s">
        <v>324</v>
      </c>
      <c r="L60" s="450" t="s">
        <v>74</v>
      </c>
      <c r="M60" s="435">
        <f>VLOOKUP(L60,'[2]Datos Validacion'!$C$6:$D$10,2,0)</f>
        <v>0.4</v>
      </c>
      <c r="N60" s="438" t="s">
        <v>304</v>
      </c>
      <c r="O60" s="440">
        <f>VLOOKUP(N60,'[2]Datos Validacion'!$E$6:$F$15,2,0)</f>
        <v>1</v>
      </c>
      <c r="P60" s="442" t="s">
        <v>305</v>
      </c>
      <c r="Q60" s="444" t="s">
        <v>306</v>
      </c>
      <c r="R60" s="450" t="s">
        <v>325</v>
      </c>
      <c r="S60" s="433" t="s">
        <v>79</v>
      </c>
      <c r="T60" s="382" t="s">
        <v>326</v>
      </c>
      <c r="U60" s="433" t="s">
        <v>80</v>
      </c>
      <c r="V60" s="433" t="s">
        <v>81</v>
      </c>
      <c r="W60" s="435">
        <f>VLOOKUP(V60,'[2]Datos Validacion'!$K$6:$L$8,2,0)</f>
        <v>0.25</v>
      </c>
      <c r="X60" s="382" t="s">
        <v>82</v>
      </c>
      <c r="Y60" s="435">
        <f>VLOOKUP(X60,'[2]Datos Validacion'!$M$6:$N$7,2,0)</f>
        <v>0.15</v>
      </c>
      <c r="Z60" s="433" t="s">
        <v>83</v>
      </c>
      <c r="AA60" s="452" t="s">
        <v>327</v>
      </c>
      <c r="AB60" s="433" t="s">
        <v>85</v>
      </c>
      <c r="AC60" s="382" t="s">
        <v>328</v>
      </c>
      <c r="AD60" s="454">
        <f t="shared" si="12"/>
        <v>0.4</v>
      </c>
      <c r="AE60" s="448" t="str">
        <f t="shared" si="13"/>
        <v>BAJA</v>
      </c>
      <c r="AF60" s="448">
        <f t="shared" si="14"/>
        <v>0.24</v>
      </c>
      <c r="AG60" s="448" t="str">
        <f t="shared" si="15"/>
        <v>CATASTROFICO</v>
      </c>
      <c r="AH60" s="448">
        <f t="shared" si="16"/>
        <v>1</v>
      </c>
      <c r="AI60" s="444" t="s">
        <v>306</v>
      </c>
      <c r="AJ60" s="450" t="s">
        <v>88</v>
      </c>
      <c r="AK60" s="348" t="s">
        <v>311</v>
      </c>
      <c r="AL60" s="446"/>
      <c r="AM60" s="304">
        <v>44681</v>
      </c>
      <c r="AN60" s="306" t="s">
        <v>541</v>
      </c>
      <c r="AO60" s="429" t="s">
        <v>534</v>
      </c>
      <c r="AP60" s="306" t="s">
        <v>542</v>
      </c>
      <c r="AQ60" s="268"/>
      <c r="AR60" s="431" t="s">
        <v>4</v>
      </c>
      <c r="AS60" s="294" t="s">
        <v>543</v>
      </c>
      <c r="AT60" s="142"/>
      <c r="AU60" s="143"/>
      <c r="AV60" s="144"/>
      <c r="AW60" s="144"/>
      <c r="AX60" s="145"/>
      <c r="AY60" s="146"/>
      <c r="AZ60" s="147"/>
      <c r="BA60" s="412"/>
      <c r="BB60" s="335"/>
      <c r="BC60" s="348"/>
      <c r="BD60" s="348"/>
      <c r="BE60" s="321"/>
      <c r="BF60" s="323"/>
      <c r="BG60" s="426"/>
    </row>
    <row r="61" spans="1:59" ht="60" customHeight="1" thickBot="1">
      <c r="A61" s="460"/>
      <c r="B61" s="462"/>
      <c r="C61" s="464"/>
      <c r="D61" s="451"/>
      <c r="E61" s="451"/>
      <c r="F61" s="451"/>
      <c r="G61" s="456"/>
      <c r="H61" s="451"/>
      <c r="I61" s="451"/>
      <c r="J61" s="451"/>
      <c r="K61" s="451"/>
      <c r="L61" s="451"/>
      <c r="M61" s="436"/>
      <c r="N61" s="439"/>
      <c r="O61" s="441"/>
      <c r="P61" s="443"/>
      <c r="Q61" s="445"/>
      <c r="R61" s="451"/>
      <c r="S61" s="434"/>
      <c r="T61" s="437"/>
      <c r="U61" s="434"/>
      <c r="V61" s="434"/>
      <c r="W61" s="436"/>
      <c r="X61" s="437"/>
      <c r="Y61" s="436"/>
      <c r="Z61" s="434"/>
      <c r="AA61" s="453"/>
      <c r="AB61" s="434"/>
      <c r="AC61" s="437"/>
      <c r="AD61" s="455"/>
      <c r="AE61" s="449"/>
      <c r="AF61" s="449"/>
      <c r="AG61" s="449"/>
      <c r="AH61" s="449"/>
      <c r="AI61" s="445"/>
      <c r="AJ61" s="451"/>
      <c r="AK61" s="350"/>
      <c r="AL61" s="447"/>
      <c r="AM61" s="305"/>
      <c r="AN61" s="307"/>
      <c r="AO61" s="430"/>
      <c r="AP61" s="307"/>
      <c r="AQ61" s="267"/>
      <c r="AR61" s="432"/>
      <c r="AS61" s="295"/>
      <c r="AT61" s="134"/>
      <c r="AU61" s="135"/>
      <c r="AV61" s="136"/>
      <c r="AW61" s="137"/>
      <c r="AX61" s="136"/>
      <c r="AY61" s="138"/>
      <c r="AZ61" s="139"/>
      <c r="BA61" s="428"/>
      <c r="BB61" s="336"/>
      <c r="BC61" s="350"/>
      <c r="BD61" s="350"/>
      <c r="BE61" s="322"/>
      <c r="BF61" s="324"/>
      <c r="BG61" s="427"/>
    </row>
    <row r="62" spans="1:59" ht="93" customHeight="1" thickTop="1">
      <c r="A62" s="354" t="s">
        <v>4</v>
      </c>
      <c r="B62" s="356"/>
      <c r="C62" s="329" t="s">
        <v>329</v>
      </c>
      <c r="D62" s="315" t="s">
        <v>330</v>
      </c>
      <c r="E62" s="315" t="s">
        <v>331</v>
      </c>
      <c r="F62" s="58" t="s">
        <v>136</v>
      </c>
      <c r="G62" s="72" t="s">
        <v>332</v>
      </c>
      <c r="H62" s="315" t="s">
        <v>333</v>
      </c>
      <c r="I62" s="315" t="s">
        <v>334</v>
      </c>
      <c r="J62" s="315" t="s">
        <v>121</v>
      </c>
      <c r="K62" s="315" t="s">
        <v>335</v>
      </c>
      <c r="L62" s="315" t="s">
        <v>103</v>
      </c>
      <c r="M62" s="331">
        <f>VLOOKUP(L62,'[2]Datos Validacion'!$C$6:$D$10,2,0)</f>
        <v>0.6</v>
      </c>
      <c r="N62" s="333" t="s">
        <v>124</v>
      </c>
      <c r="O62" s="342">
        <f>VLOOKUP(N62,'[2]Datos Validacion'!$E$6:$F$15,2,0)</f>
        <v>0.6</v>
      </c>
      <c r="P62" s="344" t="s">
        <v>125</v>
      </c>
      <c r="Q62" s="346" t="s">
        <v>130</v>
      </c>
      <c r="R62" s="99" t="s">
        <v>336</v>
      </c>
      <c r="S62" s="61" t="s">
        <v>79</v>
      </c>
      <c r="T62" s="64" t="s">
        <v>337</v>
      </c>
      <c r="U62" s="61" t="s">
        <v>80</v>
      </c>
      <c r="V62" s="61" t="s">
        <v>134</v>
      </c>
      <c r="W62" s="63">
        <f>VLOOKUP(V62,'[2]Datos Validacion'!$K$6:$L$8,2,0)</f>
        <v>0.15</v>
      </c>
      <c r="X62" s="64" t="s">
        <v>82</v>
      </c>
      <c r="Y62" s="63">
        <f>VLOOKUP(X62,'[2]Datos Validacion'!$M$6:$N$7,2,0)</f>
        <v>0.15</v>
      </c>
      <c r="Z62" s="61" t="s">
        <v>83</v>
      </c>
      <c r="AA62" s="94" t="s">
        <v>338</v>
      </c>
      <c r="AB62" s="61" t="s">
        <v>85</v>
      </c>
      <c r="AC62" s="72" t="s">
        <v>339</v>
      </c>
      <c r="AD62" s="66">
        <f t="shared" si="12"/>
        <v>0.3</v>
      </c>
      <c r="AE62" s="67" t="str">
        <f t="shared" si="13"/>
        <v>MEDIA</v>
      </c>
      <c r="AF62" s="67">
        <f t="shared" ref="AF62:AF73" si="17">IF(OR(V62="prevenir",V62="detectar"),(M62-(M62*AD62)), M62)</f>
        <v>0.42</v>
      </c>
      <c r="AG62" s="337" t="str">
        <f t="shared" ref="AG62:AG73" si="18">IF(AH62&lt;=20%,"LEVE",IF(AH62&lt;=40%,"MENOR",IF(AH62&lt;=60%,"MODERADO",IF(AH62&lt;=80%,"MAYOR","CATASTROFICO"))))</f>
        <v>MODERADO</v>
      </c>
      <c r="AH62" s="337">
        <f t="shared" ref="AH62:AH73" si="19">IF(V62="corregir",(O62-(O62*AD62)), O62)</f>
        <v>0.6</v>
      </c>
      <c r="AI62" s="346" t="s">
        <v>130</v>
      </c>
      <c r="AJ62" s="315" t="s">
        <v>131</v>
      </c>
      <c r="AK62" s="317"/>
      <c r="AL62" s="319"/>
      <c r="AM62" s="420">
        <v>44681</v>
      </c>
      <c r="AN62" s="423" t="s">
        <v>546</v>
      </c>
      <c r="AO62" s="379" t="s">
        <v>547</v>
      </c>
      <c r="AP62" s="382" t="s">
        <v>548</v>
      </c>
      <c r="AQ62" s="379"/>
      <c r="AR62" s="379" t="s">
        <v>4</v>
      </c>
      <c r="AS62" s="409" t="s">
        <v>549</v>
      </c>
      <c r="AT62" s="412"/>
      <c r="AU62" s="415"/>
      <c r="AV62" s="394"/>
      <c r="AW62" s="391"/>
      <c r="AX62" s="394"/>
      <c r="AY62" s="395"/>
      <c r="AZ62" s="398"/>
      <c r="BA62" s="401"/>
      <c r="BB62" s="404"/>
      <c r="BC62" s="379"/>
      <c r="BD62" s="382"/>
      <c r="BE62" s="379"/>
      <c r="BF62" s="385"/>
      <c r="BG62" s="388"/>
    </row>
    <row r="63" spans="1:59" ht="93" customHeight="1">
      <c r="A63" s="376"/>
      <c r="B63" s="363"/>
      <c r="C63" s="362"/>
      <c r="D63" s="370"/>
      <c r="E63" s="370"/>
      <c r="F63" s="68" t="s">
        <v>68</v>
      </c>
      <c r="G63" s="75" t="s">
        <v>340</v>
      </c>
      <c r="H63" s="370"/>
      <c r="I63" s="370"/>
      <c r="J63" s="370"/>
      <c r="K63" s="370"/>
      <c r="L63" s="370"/>
      <c r="M63" s="361"/>
      <c r="N63" s="364"/>
      <c r="O63" s="365"/>
      <c r="P63" s="366"/>
      <c r="Q63" s="367"/>
      <c r="R63" s="100" t="s">
        <v>341</v>
      </c>
      <c r="S63" s="77" t="s">
        <v>79</v>
      </c>
      <c r="T63" s="78" t="s">
        <v>337</v>
      </c>
      <c r="U63" s="77" t="s">
        <v>80</v>
      </c>
      <c r="V63" s="77" t="s">
        <v>81</v>
      </c>
      <c r="W63" s="79">
        <f>VLOOKUP(V63,'[2]Datos Validacion'!$K$6:$L$8,2,0)</f>
        <v>0.25</v>
      </c>
      <c r="X63" s="78" t="s">
        <v>82</v>
      </c>
      <c r="Y63" s="79">
        <f>VLOOKUP(X63,'[2]Datos Validacion'!$M$6:$N$7,2,0)</f>
        <v>0.15</v>
      </c>
      <c r="Z63" s="77" t="s">
        <v>83</v>
      </c>
      <c r="AA63" s="97" t="s">
        <v>342</v>
      </c>
      <c r="AB63" s="77" t="s">
        <v>85</v>
      </c>
      <c r="AC63" s="75" t="s">
        <v>343</v>
      </c>
      <c r="AD63" s="81">
        <f t="shared" si="12"/>
        <v>0.4</v>
      </c>
      <c r="AE63" s="82" t="str">
        <f t="shared" si="13"/>
        <v>BAJA</v>
      </c>
      <c r="AF63" s="82">
        <f>+AF62-(AF62*AD63)</f>
        <v>0.252</v>
      </c>
      <c r="AG63" s="338"/>
      <c r="AH63" s="338"/>
      <c r="AI63" s="367"/>
      <c r="AJ63" s="370"/>
      <c r="AK63" s="371"/>
      <c r="AL63" s="360"/>
      <c r="AM63" s="421"/>
      <c r="AN63" s="424"/>
      <c r="AO63" s="380"/>
      <c r="AP63" s="383"/>
      <c r="AQ63" s="407"/>
      <c r="AR63" s="380"/>
      <c r="AS63" s="410"/>
      <c r="AT63" s="413"/>
      <c r="AU63" s="416"/>
      <c r="AV63" s="418"/>
      <c r="AW63" s="392"/>
      <c r="AX63" s="392"/>
      <c r="AY63" s="396"/>
      <c r="AZ63" s="399"/>
      <c r="BA63" s="402"/>
      <c r="BB63" s="405"/>
      <c r="BC63" s="380"/>
      <c r="BD63" s="383"/>
      <c r="BE63" s="383"/>
      <c r="BF63" s="386"/>
      <c r="BG63" s="389"/>
    </row>
    <row r="64" spans="1:59" ht="247.5" customHeight="1" thickBot="1">
      <c r="A64" s="355"/>
      <c r="B64" s="357"/>
      <c r="C64" s="330"/>
      <c r="D64" s="316"/>
      <c r="E64" s="316"/>
      <c r="F64" s="70" t="s">
        <v>68</v>
      </c>
      <c r="G64" s="110" t="s">
        <v>344</v>
      </c>
      <c r="H64" s="316"/>
      <c r="I64" s="316"/>
      <c r="J64" s="316"/>
      <c r="K64" s="316"/>
      <c r="L64" s="316"/>
      <c r="M64" s="332"/>
      <c r="N64" s="334"/>
      <c r="O64" s="343"/>
      <c r="P64" s="345"/>
      <c r="Q64" s="347"/>
      <c r="R64" s="103" t="s">
        <v>345</v>
      </c>
      <c r="S64" s="85" t="s">
        <v>79</v>
      </c>
      <c r="T64" s="86" t="s">
        <v>337</v>
      </c>
      <c r="U64" s="85" t="s">
        <v>80</v>
      </c>
      <c r="V64" s="85" t="s">
        <v>81</v>
      </c>
      <c r="W64" s="87">
        <f>VLOOKUP(V64,'[2]Datos Validacion'!$K$6:$L$8,2,0)</f>
        <v>0.25</v>
      </c>
      <c r="X64" s="86" t="s">
        <v>82</v>
      </c>
      <c r="Y64" s="87">
        <f>VLOOKUP(X64,'[2]Datos Validacion'!$M$6:$N$7,2,0)</f>
        <v>0.15</v>
      </c>
      <c r="Z64" s="85" t="s">
        <v>83</v>
      </c>
      <c r="AA64" s="88" t="s">
        <v>346</v>
      </c>
      <c r="AB64" s="85" t="s">
        <v>85</v>
      </c>
      <c r="AC64" s="110" t="s">
        <v>347</v>
      </c>
      <c r="AD64" s="90">
        <f t="shared" si="12"/>
        <v>0.4</v>
      </c>
      <c r="AE64" s="91" t="str">
        <f t="shared" si="13"/>
        <v>MUY BAJA</v>
      </c>
      <c r="AF64" s="92">
        <f>+AF63-(AF63*AD64)</f>
        <v>0.1512</v>
      </c>
      <c r="AG64" s="339"/>
      <c r="AH64" s="339"/>
      <c r="AI64" s="347"/>
      <c r="AJ64" s="316"/>
      <c r="AK64" s="318"/>
      <c r="AL64" s="320"/>
      <c r="AM64" s="422"/>
      <c r="AN64" s="425"/>
      <c r="AO64" s="381"/>
      <c r="AP64" s="384"/>
      <c r="AQ64" s="408"/>
      <c r="AR64" s="381"/>
      <c r="AS64" s="411"/>
      <c r="AT64" s="414"/>
      <c r="AU64" s="417"/>
      <c r="AV64" s="419"/>
      <c r="AW64" s="393"/>
      <c r="AX64" s="393"/>
      <c r="AY64" s="397"/>
      <c r="AZ64" s="400"/>
      <c r="BA64" s="403"/>
      <c r="BB64" s="406"/>
      <c r="BC64" s="381"/>
      <c r="BD64" s="384"/>
      <c r="BE64" s="384"/>
      <c r="BF64" s="387"/>
      <c r="BG64" s="390"/>
    </row>
    <row r="65" spans="1:59" ht="75.75" customHeight="1" thickTop="1">
      <c r="A65" s="354" t="s">
        <v>4</v>
      </c>
      <c r="B65" s="356"/>
      <c r="C65" s="329" t="s">
        <v>348</v>
      </c>
      <c r="D65" s="315" t="s">
        <v>349</v>
      </c>
      <c r="E65" s="315" t="s">
        <v>350</v>
      </c>
      <c r="F65" s="58" t="s">
        <v>136</v>
      </c>
      <c r="G65" s="72" t="s">
        <v>351</v>
      </c>
      <c r="H65" s="315" t="s">
        <v>352</v>
      </c>
      <c r="I65" s="377" t="s">
        <v>353</v>
      </c>
      <c r="J65" s="315" t="s">
        <v>72</v>
      </c>
      <c r="K65" s="315" t="s">
        <v>354</v>
      </c>
      <c r="L65" s="315" t="s">
        <v>103</v>
      </c>
      <c r="M65" s="331">
        <f>VLOOKUP(L65,'[2]Datos Validacion'!$C$6:$D$10,2,0)</f>
        <v>0.6</v>
      </c>
      <c r="N65" s="333" t="s">
        <v>124</v>
      </c>
      <c r="O65" s="342">
        <f>VLOOKUP(N65,'[2]Datos Validacion'!$E$6:$F$15,2,0)</f>
        <v>0.6</v>
      </c>
      <c r="P65" s="344" t="s">
        <v>125</v>
      </c>
      <c r="Q65" s="346" t="s">
        <v>130</v>
      </c>
      <c r="R65" s="93" t="s">
        <v>355</v>
      </c>
      <c r="S65" s="61" t="s">
        <v>79</v>
      </c>
      <c r="T65" s="64" t="s">
        <v>356</v>
      </c>
      <c r="U65" s="61" t="s">
        <v>80</v>
      </c>
      <c r="V65" s="61" t="s">
        <v>81</v>
      </c>
      <c r="W65" s="63">
        <f>VLOOKUP(V65,'[2]Datos Validacion'!$K$6:$L$8,2,0)</f>
        <v>0.25</v>
      </c>
      <c r="X65" s="64" t="s">
        <v>82</v>
      </c>
      <c r="Y65" s="63">
        <f>VLOOKUP(X65,'[2]Datos Validacion'!$M$6:$N$7,2,0)</f>
        <v>0.15</v>
      </c>
      <c r="Z65" s="61" t="s">
        <v>83</v>
      </c>
      <c r="AA65" s="94" t="s">
        <v>357</v>
      </c>
      <c r="AB65" s="61" t="s">
        <v>85</v>
      </c>
      <c r="AC65" s="72" t="s">
        <v>358</v>
      </c>
      <c r="AD65" s="66">
        <f t="shared" si="12"/>
        <v>0.4</v>
      </c>
      <c r="AE65" s="67" t="str">
        <f t="shared" si="13"/>
        <v>BAJA</v>
      </c>
      <c r="AF65" s="67">
        <f t="shared" si="17"/>
        <v>0.36</v>
      </c>
      <c r="AG65" s="337" t="str">
        <f t="shared" si="18"/>
        <v>MODERADO</v>
      </c>
      <c r="AH65" s="337">
        <f t="shared" si="19"/>
        <v>0.6</v>
      </c>
      <c r="AI65" s="346" t="s">
        <v>130</v>
      </c>
      <c r="AJ65" s="315" t="s">
        <v>131</v>
      </c>
      <c r="AK65" s="317"/>
      <c r="AL65" s="319"/>
      <c r="AM65" s="148">
        <v>44681</v>
      </c>
      <c r="AN65" s="93" t="s">
        <v>511</v>
      </c>
      <c r="AO65" s="93" t="s">
        <v>349</v>
      </c>
      <c r="AP65" s="282" t="s">
        <v>512</v>
      </c>
      <c r="AQ65" s="149"/>
      <c r="AR65" s="149" t="s">
        <v>4</v>
      </c>
      <c r="AS65" s="285" t="s">
        <v>513</v>
      </c>
      <c r="AT65" s="150"/>
      <c r="AU65" s="104"/>
      <c r="AV65" s="151"/>
      <c r="AW65" s="152"/>
      <c r="AX65" s="153"/>
      <c r="AY65" s="154"/>
      <c r="AZ65" s="155"/>
      <c r="BA65" s="327"/>
      <c r="BB65" s="104"/>
      <c r="BC65" s="151"/>
      <c r="BD65" s="152"/>
      <c r="BE65" s="153"/>
      <c r="BF65" s="154"/>
      <c r="BG65" s="155"/>
    </row>
    <row r="66" spans="1:59" ht="71.25" customHeight="1" thickBot="1">
      <c r="A66" s="355"/>
      <c r="B66" s="357"/>
      <c r="C66" s="330"/>
      <c r="D66" s="316"/>
      <c r="E66" s="316"/>
      <c r="F66" s="70" t="s">
        <v>68</v>
      </c>
      <c r="G66" s="110" t="s">
        <v>359</v>
      </c>
      <c r="H66" s="316"/>
      <c r="I66" s="378"/>
      <c r="J66" s="316"/>
      <c r="K66" s="316"/>
      <c r="L66" s="316"/>
      <c r="M66" s="332"/>
      <c r="N66" s="334"/>
      <c r="O66" s="343"/>
      <c r="P66" s="345"/>
      <c r="Q66" s="347"/>
      <c r="R66" s="83" t="s">
        <v>360</v>
      </c>
      <c r="S66" s="85" t="s">
        <v>79</v>
      </c>
      <c r="T66" s="86" t="s">
        <v>356</v>
      </c>
      <c r="U66" s="85" t="s">
        <v>80</v>
      </c>
      <c r="V66" s="85" t="s">
        <v>81</v>
      </c>
      <c r="W66" s="87">
        <f>VLOOKUP(V66,'[2]Datos Validacion'!$K$6:$L$8,2,0)</f>
        <v>0.25</v>
      </c>
      <c r="X66" s="86" t="s">
        <v>82</v>
      </c>
      <c r="Y66" s="87">
        <f>VLOOKUP(X66,'[2]Datos Validacion'!$M$6:$N$7,2,0)</f>
        <v>0.15</v>
      </c>
      <c r="Z66" s="85" t="s">
        <v>83</v>
      </c>
      <c r="AA66" s="88" t="s">
        <v>361</v>
      </c>
      <c r="AB66" s="85" t="s">
        <v>85</v>
      </c>
      <c r="AC66" s="110" t="s">
        <v>362</v>
      </c>
      <c r="AD66" s="90">
        <f t="shared" si="12"/>
        <v>0.4</v>
      </c>
      <c r="AE66" s="91" t="str">
        <f t="shared" si="13"/>
        <v>BAJA</v>
      </c>
      <c r="AF66" s="118">
        <f>+AF65-(AF65*AD66)</f>
        <v>0.216</v>
      </c>
      <c r="AG66" s="339"/>
      <c r="AH66" s="339"/>
      <c r="AI66" s="347"/>
      <c r="AJ66" s="316"/>
      <c r="AK66" s="318"/>
      <c r="AL66" s="320"/>
      <c r="AM66" s="156">
        <v>44681</v>
      </c>
      <c r="AN66" s="83" t="s">
        <v>514</v>
      </c>
      <c r="AO66" s="83" t="s">
        <v>349</v>
      </c>
      <c r="AP66" s="283" t="s">
        <v>515</v>
      </c>
      <c r="AQ66" s="157"/>
      <c r="AR66" s="157" t="s">
        <v>4</v>
      </c>
      <c r="AS66" s="265" t="s">
        <v>513</v>
      </c>
      <c r="AT66" s="158"/>
      <c r="AU66" s="106"/>
      <c r="AV66" s="159"/>
      <c r="AW66" s="160"/>
      <c r="AX66" s="124"/>
      <c r="AY66" s="125"/>
      <c r="AZ66" s="126"/>
      <c r="BA66" s="328"/>
      <c r="BB66" s="106"/>
      <c r="BC66" s="124"/>
      <c r="BD66" s="160"/>
      <c r="BE66" s="161"/>
      <c r="BF66" s="125"/>
      <c r="BG66" s="126"/>
    </row>
    <row r="67" spans="1:59" ht="231" customHeight="1" thickTop="1" thickBot="1">
      <c r="A67" s="162" t="s">
        <v>4</v>
      </c>
      <c r="B67" s="163"/>
      <c r="C67" s="164" t="s">
        <v>140</v>
      </c>
      <c r="D67" s="165" t="s">
        <v>141</v>
      </c>
      <c r="E67" s="165" t="s">
        <v>363</v>
      </c>
      <c r="F67" s="166" t="s">
        <v>68</v>
      </c>
      <c r="G67" s="167" t="s">
        <v>364</v>
      </c>
      <c r="H67" s="166" t="s">
        <v>365</v>
      </c>
      <c r="I67" s="166" t="s">
        <v>366</v>
      </c>
      <c r="J67" s="166" t="s">
        <v>72</v>
      </c>
      <c r="K67" s="166" t="s">
        <v>367</v>
      </c>
      <c r="L67" s="166" t="s">
        <v>103</v>
      </c>
      <c r="M67" s="168">
        <f>VLOOKUP(L67,'[2]Datos Validacion'!$C$6:$D$10,2,0)</f>
        <v>0.6</v>
      </c>
      <c r="N67" s="169" t="s">
        <v>75</v>
      </c>
      <c r="O67" s="170">
        <f>VLOOKUP(N67,'[2]Datos Validacion'!$E$6:$F$15,2,0)</f>
        <v>0.8</v>
      </c>
      <c r="P67" s="171" t="s">
        <v>76</v>
      </c>
      <c r="Q67" s="172" t="s">
        <v>87</v>
      </c>
      <c r="R67" s="173" t="s">
        <v>368</v>
      </c>
      <c r="S67" s="174" t="s">
        <v>79</v>
      </c>
      <c r="T67" s="175" t="s">
        <v>369</v>
      </c>
      <c r="U67" s="174" t="s">
        <v>80</v>
      </c>
      <c r="V67" s="174" t="s">
        <v>81</v>
      </c>
      <c r="W67" s="168">
        <f>VLOOKUP(V67,'[2]Datos Validacion'!$K$6:$L$8,2,0)</f>
        <v>0.25</v>
      </c>
      <c r="X67" s="176" t="s">
        <v>82</v>
      </c>
      <c r="Y67" s="168">
        <f>VLOOKUP(X67,'[2]Datos Validacion'!$M$6:$N$7,2,0)</f>
        <v>0.15</v>
      </c>
      <c r="Z67" s="174" t="s">
        <v>83</v>
      </c>
      <c r="AA67" s="177" t="s">
        <v>370</v>
      </c>
      <c r="AB67" s="174" t="s">
        <v>85</v>
      </c>
      <c r="AC67" s="163" t="s">
        <v>371</v>
      </c>
      <c r="AD67" s="178">
        <f t="shared" si="12"/>
        <v>0.4</v>
      </c>
      <c r="AE67" s="179" t="str">
        <f t="shared" si="13"/>
        <v>BAJA</v>
      </c>
      <c r="AF67" s="179">
        <f t="shared" ref="AF67:AF68" si="20">IF(OR(V67="prevenir",V67="detectar"),(M67-(M67*AD67)), M67)</f>
        <v>0.36</v>
      </c>
      <c r="AG67" s="179" t="str">
        <f t="shared" ref="AG67:AG68" si="21">IF(AH67&lt;=20%,"LEVE",IF(AH67&lt;=40%,"MENOR",IF(AH67&lt;=60%,"MODERADO",IF(AH67&lt;=80%,"MAYOR","CATASTROFICO"))))</f>
        <v>MAYOR</v>
      </c>
      <c r="AH67" s="179">
        <f t="shared" ref="AH67:AH68" si="22">IF(V67="corregir",(O67-(O67*AD67)), O67)</f>
        <v>0.8</v>
      </c>
      <c r="AI67" s="172" t="s">
        <v>87</v>
      </c>
      <c r="AJ67" s="166" t="s">
        <v>88</v>
      </c>
      <c r="AK67" s="180" t="s">
        <v>372</v>
      </c>
      <c r="AL67" s="181"/>
      <c r="AM67" s="182">
        <v>44681</v>
      </c>
      <c r="AN67" s="278" t="s">
        <v>482</v>
      </c>
      <c r="AO67" s="281" t="s">
        <v>483</v>
      </c>
      <c r="AP67" s="278" t="s">
        <v>484</v>
      </c>
      <c r="AQ67" s="185"/>
      <c r="AR67" s="185" t="s">
        <v>4</v>
      </c>
      <c r="AS67" s="286" t="s">
        <v>481</v>
      </c>
      <c r="AT67" s="134"/>
      <c r="AU67" s="183"/>
      <c r="AV67" s="184"/>
      <c r="AW67" s="185"/>
      <c r="AX67" s="185"/>
      <c r="AY67" s="186"/>
      <c r="AZ67" s="187"/>
      <c r="BA67" s="188"/>
      <c r="BB67" s="183"/>
      <c r="BC67" s="184"/>
      <c r="BD67" s="185"/>
      <c r="BE67" s="185"/>
      <c r="BF67" s="186"/>
      <c r="BG67" s="187"/>
    </row>
    <row r="68" spans="1:59" ht="174.75" customHeight="1" thickTop="1">
      <c r="A68" s="354" t="s">
        <v>4</v>
      </c>
      <c r="B68" s="356"/>
      <c r="C68" s="329" t="s">
        <v>348</v>
      </c>
      <c r="D68" s="315" t="s">
        <v>373</v>
      </c>
      <c r="E68" s="315" t="s">
        <v>374</v>
      </c>
      <c r="F68" s="58" t="s">
        <v>68</v>
      </c>
      <c r="G68" s="189" t="s">
        <v>375</v>
      </c>
      <c r="H68" s="315" t="s">
        <v>376</v>
      </c>
      <c r="I68" s="315" t="s">
        <v>377</v>
      </c>
      <c r="J68" s="315" t="s">
        <v>72</v>
      </c>
      <c r="K68" s="329" t="s">
        <v>378</v>
      </c>
      <c r="L68" s="315" t="s">
        <v>74</v>
      </c>
      <c r="M68" s="331">
        <f>VLOOKUP(L68,'[2]Datos Validacion'!$C$6:$D$10,2,0)</f>
        <v>0.4</v>
      </c>
      <c r="N68" s="333" t="s">
        <v>124</v>
      </c>
      <c r="O68" s="342">
        <f>VLOOKUP(N68,'[2]Datos Validacion'!$E$6:$F$15,2,0)</f>
        <v>0.6</v>
      </c>
      <c r="P68" s="344" t="s">
        <v>125</v>
      </c>
      <c r="Q68" s="346" t="s">
        <v>379</v>
      </c>
      <c r="R68" s="368" t="s">
        <v>380</v>
      </c>
      <c r="S68" s="356" t="s">
        <v>79</v>
      </c>
      <c r="T68" s="329" t="s">
        <v>381</v>
      </c>
      <c r="U68" s="356" t="s">
        <v>80</v>
      </c>
      <c r="V68" s="356" t="s">
        <v>134</v>
      </c>
      <c r="W68" s="331">
        <f>VLOOKUP(V68,'[2]Datos Validacion'!$K$6:$L$8,2,0)</f>
        <v>0.15</v>
      </c>
      <c r="X68" s="329" t="s">
        <v>82</v>
      </c>
      <c r="Y68" s="331">
        <f>VLOOKUP(X68,'[2]Datos Validacion'!$M$6:$N$7,2,0)</f>
        <v>0.15</v>
      </c>
      <c r="Z68" s="356" t="s">
        <v>83</v>
      </c>
      <c r="AA68" s="372" t="s">
        <v>382</v>
      </c>
      <c r="AB68" s="356" t="s">
        <v>85</v>
      </c>
      <c r="AC68" s="329" t="s">
        <v>383</v>
      </c>
      <c r="AD68" s="374">
        <f t="shared" si="12"/>
        <v>0.3</v>
      </c>
      <c r="AE68" s="337" t="str">
        <f t="shared" si="13"/>
        <v>BAJA</v>
      </c>
      <c r="AF68" s="337">
        <f t="shared" si="20"/>
        <v>0.28000000000000003</v>
      </c>
      <c r="AG68" s="337" t="str">
        <f t="shared" si="21"/>
        <v>MODERADO</v>
      </c>
      <c r="AH68" s="337">
        <f t="shared" si="22"/>
        <v>0.6</v>
      </c>
      <c r="AI68" s="346" t="s">
        <v>130</v>
      </c>
      <c r="AJ68" s="315" t="s">
        <v>131</v>
      </c>
      <c r="AK68" s="317"/>
      <c r="AL68" s="319"/>
      <c r="AM68" s="140">
        <v>44681</v>
      </c>
      <c r="AN68" s="107" t="s">
        <v>516</v>
      </c>
      <c r="AO68" s="107" t="s">
        <v>517</v>
      </c>
      <c r="AP68" s="107" t="s">
        <v>518</v>
      </c>
      <c r="AQ68" s="141"/>
      <c r="AR68" s="141" t="s">
        <v>4</v>
      </c>
      <c r="AS68" s="287" t="s">
        <v>519</v>
      </c>
      <c r="AT68" s="340"/>
      <c r="AU68" s="335"/>
      <c r="AV68" s="321"/>
      <c r="AW68" s="321"/>
      <c r="AX68" s="321"/>
      <c r="AY68" s="323"/>
      <c r="AZ68" s="325"/>
      <c r="BA68" s="340"/>
      <c r="BB68" s="335"/>
      <c r="BC68" s="348"/>
      <c r="BD68" s="348"/>
      <c r="BE68" s="321"/>
      <c r="BF68" s="323"/>
      <c r="BG68" s="325"/>
    </row>
    <row r="69" spans="1:59" ht="53.25" customHeight="1">
      <c r="A69" s="376"/>
      <c r="B69" s="363"/>
      <c r="C69" s="362"/>
      <c r="D69" s="370"/>
      <c r="E69" s="370"/>
      <c r="F69" s="68" t="s">
        <v>90</v>
      </c>
      <c r="G69" s="190" t="s">
        <v>384</v>
      </c>
      <c r="H69" s="370"/>
      <c r="I69" s="370"/>
      <c r="J69" s="370"/>
      <c r="K69" s="362"/>
      <c r="L69" s="370"/>
      <c r="M69" s="361"/>
      <c r="N69" s="364"/>
      <c r="O69" s="365"/>
      <c r="P69" s="366"/>
      <c r="Q69" s="367"/>
      <c r="R69" s="369"/>
      <c r="S69" s="363"/>
      <c r="T69" s="362"/>
      <c r="U69" s="363"/>
      <c r="V69" s="363"/>
      <c r="W69" s="361"/>
      <c r="X69" s="362"/>
      <c r="Y69" s="361"/>
      <c r="Z69" s="363"/>
      <c r="AA69" s="373"/>
      <c r="AB69" s="363"/>
      <c r="AC69" s="362"/>
      <c r="AD69" s="375"/>
      <c r="AE69" s="338"/>
      <c r="AF69" s="338"/>
      <c r="AG69" s="338"/>
      <c r="AH69" s="338"/>
      <c r="AI69" s="367"/>
      <c r="AJ69" s="370"/>
      <c r="AK69" s="371"/>
      <c r="AL69" s="360"/>
      <c r="AM69" s="269" t="s">
        <v>520</v>
      </c>
      <c r="AN69" s="108" t="s">
        <v>521</v>
      </c>
      <c r="AO69" s="108" t="s">
        <v>522</v>
      </c>
      <c r="AP69" s="108"/>
      <c r="AQ69" s="68"/>
      <c r="AR69" s="68" t="s">
        <v>4</v>
      </c>
      <c r="AS69" s="288"/>
      <c r="AT69" s="358"/>
      <c r="AU69" s="359"/>
      <c r="AV69" s="351"/>
      <c r="AW69" s="351"/>
      <c r="AX69" s="351"/>
      <c r="AY69" s="352"/>
      <c r="AZ69" s="353"/>
      <c r="BA69" s="358"/>
      <c r="BB69" s="359"/>
      <c r="BC69" s="349"/>
      <c r="BD69" s="349"/>
      <c r="BE69" s="351"/>
      <c r="BF69" s="352"/>
      <c r="BG69" s="353"/>
    </row>
    <row r="70" spans="1:59" ht="59.25" customHeight="1" thickBot="1">
      <c r="A70" s="355"/>
      <c r="B70" s="357"/>
      <c r="C70" s="330"/>
      <c r="D70" s="316"/>
      <c r="E70" s="316"/>
      <c r="F70" s="70" t="s">
        <v>68</v>
      </c>
      <c r="G70" s="191" t="s">
        <v>385</v>
      </c>
      <c r="H70" s="316"/>
      <c r="I70" s="316"/>
      <c r="J70" s="316"/>
      <c r="K70" s="330"/>
      <c r="L70" s="316"/>
      <c r="M70" s="332"/>
      <c r="N70" s="334"/>
      <c r="O70" s="343"/>
      <c r="P70" s="345"/>
      <c r="Q70" s="347"/>
      <c r="R70" s="192" t="s">
        <v>386</v>
      </c>
      <c r="S70" s="85" t="s">
        <v>79</v>
      </c>
      <c r="T70" s="86" t="s">
        <v>387</v>
      </c>
      <c r="U70" s="85" t="s">
        <v>80</v>
      </c>
      <c r="V70" s="85" t="s">
        <v>81</v>
      </c>
      <c r="W70" s="87">
        <f>VLOOKUP(V70,'[2]Datos Validacion'!$K$6:$L$8,2,0)</f>
        <v>0.25</v>
      </c>
      <c r="X70" s="86" t="s">
        <v>82</v>
      </c>
      <c r="Y70" s="87">
        <f>VLOOKUP(X70,'[2]Datos Validacion'!$M$6:$N$7,2,0)</f>
        <v>0.15</v>
      </c>
      <c r="Z70" s="85" t="s">
        <v>83</v>
      </c>
      <c r="AA70" s="88" t="s">
        <v>388</v>
      </c>
      <c r="AB70" s="85" t="s">
        <v>85</v>
      </c>
      <c r="AC70" s="114" t="s">
        <v>389</v>
      </c>
      <c r="AD70" s="90">
        <f t="shared" si="12"/>
        <v>0.4</v>
      </c>
      <c r="AE70" s="91" t="str">
        <f t="shared" si="13"/>
        <v>MUY BAJA</v>
      </c>
      <c r="AF70" s="118">
        <f>+AF68-(AF68*AD70)</f>
        <v>0.16800000000000001</v>
      </c>
      <c r="AG70" s="339"/>
      <c r="AH70" s="339"/>
      <c r="AI70" s="347"/>
      <c r="AJ70" s="316"/>
      <c r="AK70" s="318"/>
      <c r="AL70" s="320"/>
      <c r="AM70" s="273" t="s">
        <v>520</v>
      </c>
      <c r="AN70" s="109" t="s">
        <v>523</v>
      </c>
      <c r="AO70" s="109" t="s">
        <v>524</v>
      </c>
      <c r="AP70" s="109"/>
      <c r="AQ70" s="70"/>
      <c r="AR70" s="70" t="s">
        <v>4</v>
      </c>
      <c r="AS70" s="289" t="s">
        <v>525</v>
      </c>
      <c r="AT70" s="341"/>
      <c r="AU70" s="336"/>
      <c r="AV70" s="322"/>
      <c r="AW70" s="322"/>
      <c r="AX70" s="322"/>
      <c r="AY70" s="324"/>
      <c r="AZ70" s="326"/>
      <c r="BA70" s="341"/>
      <c r="BB70" s="336"/>
      <c r="BC70" s="350"/>
      <c r="BD70" s="350"/>
      <c r="BE70" s="322"/>
      <c r="BF70" s="324"/>
      <c r="BG70" s="326"/>
    </row>
    <row r="71" spans="1:59" ht="59.25" customHeight="1" thickTop="1">
      <c r="A71" s="354" t="s">
        <v>4</v>
      </c>
      <c r="B71" s="356"/>
      <c r="C71" s="329" t="s">
        <v>348</v>
      </c>
      <c r="D71" s="315" t="s">
        <v>373</v>
      </c>
      <c r="E71" s="315" t="s">
        <v>374</v>
      </c>
      <c r="F71" s="58" t="s">
        <v>68</v>
      </c>
      <c r="G71" s="189" t="s">
        <v>390</v>
      </c>
      <c r="H71" s="315" t="s">
        <v>391</v>
      </c>
      <c r="I71" s="315" t="s">
        <v>392</v>
      </c>
      <c r="J71" s="315" t="s">
        <v>121</v>
      </c>
      <c r="K71" s="329" t="s">
        <v>393</v>
      </c>
      <c r="L71" s="315" t="s">
        <v>74</v>
      </c>
      <c r="M71" s="331">
        <f>VLOOKUP(L71,'[2]Datos Validacion'!$C$6:$D$10,2,0)</f>
        <v>0.4</v>
      </c>
      <c r="N71" s="333" t="s">
        <v>124</v>
      </c>
      <c r="O71" s="342">
        <f>VLOOKUP(N71,'[2]Datos Validacion'!$E$6:$F$15,2,0)</f>
        <v>0.6</v>
      </c>
      <c r="P71" s="344" t="s">
        <v>125</v>
      </c>
      <c r="Q71" s="346" t="s">
        <v>130</v>
      </c>
      <c r="R71" s="193" t="s">
        <v>394</v>
      </c>
      <c r="S71" s="61" t="s">
        <v>79</v>
      </c>
      <c r="T71" s="64" t="s">
        <v>395</v>
      </c>
      <c r="U71" s="61" t="s">
        <v>80</v>
      </c>
      <c r="V71" s="61" t="s">
        <v>81</v>
      </c>
      <c r="W71" s="63">
        <f>VLOOKUP(V71,'[2]Datos Validacion'!$K$6:$L$8,2,0)</f>
        <v>0.25</v>
      </c>
      <c r="X71" s="64" t="s">
        <v>82</v>
      </c>
      <c r="Y71" s="63">
        <f>VLOOKUP(X71,'[2]Datos Validacion'!$M$6:$N$7,2,0)</f>
        <v>0.15</v>
      </c>
      <c r="Z71" s="61" t="s">
        <v>83</v>
      </c>
      <c r="AA71" s="94" t="s">
        <v>396</v>
      </c>
      <c r="AB71" s="61" t="s">
        <v>85</v>
      </c>
      <c r="AC71" s="64" t="s">
        <v>397</v>
      </c>
      <c r="AD71" s="66">
        <f t="shared" si="12"/>
        <v>0.4</v>
      </c>
      <c r="AE71" s="67" t="str">
        <f t="shared" si="13"/>
        <v>BAJA</v>
      </c>
      <c r="AF71" s="67">
        <f t="shared" si="17"/>
        <v>0.24</v>
      </c>
      <c r="AG71" s="337" t="str">
        <f t="shared" si="18"/>
        <v>MODERADO</v>
      </c>
      <c r="AH71" s="337">
        <f t="shared" si="19"/>
        <v>0.6</v>
      </c>
      <c r="AI71" s="346" t="s">
        <v>130</v>
      </c>
      <c r="AJ71" s="315" t="s">
        <v>131</v>
      </c>
      <c r="AK71" s="317"/>
      <c r="AL71" s="319"/>
      <c r="AM71" s="271">
        <v>44671</v>
      </c>
      <c r="AN71" s="279" t="s">
        <v>526</v>
      </c>
      <c r="AO71" s="279" t="s">
        <v>527</v>
      </c>
      <c r="AP71" s="279" t="s">
        <v>528</v>
      </c>
      <c r="AQ71" s="272"/>
      <c r="AR71" s="272" t="s">
        <v>4</v>
      </c>
      <c r="AS71" s="290" t="s">
        <v>529</v>
      </c>
      <c r="AT71" s="340"/>
      <c r="AU71" s="335"/>
      <c r="AV71" s="321"/>
      <c r="AW71" s="321"/>
      <c r="AX71" s="321"/>
      <c r="AY71" s="323"/>
      <c r="AZ71" s="325"/>
      <c r="BA71" s="327"/>
      <c r="BB71" s="335"/>
      <c r="BC71" s="321"/>
      <c r="BD71" s="321"/>
      <c r="BE71" s="321"/>
      <c r="BF71" s="323"/>
      <c r="BG71" s="325"/>
    </row>
    <row r="72" spans="1:59" ht="66" customHeight="1" thickBot="1">
      <c r="A72" s="355"/>
      <c r="B72" s="357"/>
      <c r="C72" s="330"/>
      <c r="D72" s="316"/>
      <c r="E72" s="316"/>
      <c r="F72" s="70" t="s">
        <v>90</v>
      </c>
      <c r="G72" s="191" t="s">
        <v>237</v>
      </c>
      <c r="H72" s="316"/>
      <c r="I72" s="316"/>
      <c r="J72" s="316"/>
      <c r="K72" s="330"/>
      <c r="L72" s="316"/>
      <c r="M72" s="332"/>
      <c r="N72" s="334"/>
      <c r="O72" s="343"/>
      <c r="P72" s="345"/>
      <c r="Q72" s="347"/>
      <c r="R72" s="192" t="s">
        <v>398</v>
      </c>
      <c r="S72" s="85" t="s">
        <v>79</v>
      </c>
      <c r="T72" s="86" t="s">
        <v>395</v>
      </c>
      <c r="U72" s="85" t="s">
        <v>80</v>
      </c>
      <c r="V72" s="85" t="s">
        <v>81</v>
      </c>
      <c r="W72" s="87">
        <f>VLOOKUP(V72,'[2]Datos Validacion'!$K$6:$L$8,2,0)</f>
        <v>0.25</v>
      </c>
      <c r="X72" s="86" t="s">
        <v>82</v>
      </c>
      <c r="Y72" s="87">
        <f>VLOOKUP(X72,'[2]Datos Validacion'!$M$6:$N$7,2,0)</f>
        <v>0.15</v>
      </c>
      <c r="Z72" s="85" t="s">
        <v>83</v>
      </c>
      <c r="AA72" s="194"/>
      <c r="AB72" s="85" t="s">
        <v>85</v>
      </c>
      <c r="AC72" s="114" t="s">
        <v>399</v>
      </c>
      <c r="AD72" s="90">
        <f t="shared" si="12"/>
        <v>0.4</v>
      </c>
      <c r="AE72" s="91" t="str">
        <f t="shared" si="13"/>
        <v>MUY BAJA</v>
      </c>
      <c r="AF72" s="118">
        <f>+AF70-(AF70*AD72)</f>
        <v>0.1008</v>
      </c>
      <c r="AG72" s="339"/>
      <c r="AH72" s="339"/>
      <c r="AI72" s="347"/>
      <c r="AJ72" s="316"/>
      <c r="AK72" s="318"/>
      <c r="AL72" s="320"/>
      <c r="AM72" s="270">
        <v>44671</v>
      </c>
      <c r="AN72" s="108" t="s">
        <v>530</v>
      </c>
      <c r="AO72" s="108" t="s">
        <v>527</v>
      </c>
      <c r="AP72" s="108" t="s">
        <v>531</v>
      </c>
      <c r="AQ72" s="68"/>
      <c r="AR72" s="68" t="s">
        <v>4</v>
      </c>
      <c r="AS72" s="288" t="s">
        <v>532</v>
      </c>
      <c r="AT72" s="341"/>
      <c r="AU72" s="336"/>
      <c r="AV72" s="322"/>
      <c r="AW72" s="322"/>
      <c r="AX72" s="322"/>
      <c r="AY72" s="324"/>
      <c r="AZ72" s="326"/>
      <c r="BA72" s="328"/>
      <c r="BB72" s="336"/>
      <c r="BC72" s="322"/>
      <c r="BD72" s="322"/>
      <c r="BE72" s="322"/>
      <c r="BF72" s="324"/>
      <c r="BG72" s="326"/>
    </row>
    <row r="73" spans="1:59" ht="129" thickTop="1" thickBot="1">
      <c r="A73" s="195"/>
      <c r="B73" s="196" t="s">
        <v>4</v>
      </c>
      <c r="C73" s="185" t="s">
        <v>400</v>
      </c>
      <c r="D73" s="185" t="s">
        <v>401</v>
      </c>
      <c r="E73" s="185" t="s">
        <v>402</v>
      </c>
      <c r="F73" s="166" t="s">
        <v>90</v>
      </c>
      <c r="G73" s="197" t="s">
        <v>403</v>
      </c>
      <c r="H73" s="166" t="s">
        <v>404</v>
      </c>
      <c r="I73" s="198" t="s">
        <v>405</v>
      </c>
      <c r="J73" s="166" t="s">
        <v>72</v>
      </c>
      <c r="K73" s="199" t="s">
        <v>406</v>
      </c>
      <c r="L73" s="166" t="s">
        <v>103</v>
      </c>
      <c r="M73" s="168">
        <f>VLOOKUP(L73,'[2]Datos Validacion'!$C$6:$D$10,2,0)</f>
        <v>0.6</v>
      </c>
      <c r="N73" s="169" t="s">
        <v>75</v>
      </c>
      <c r="O73" s="170">
        <f>VLOOKUP(N73,'[2]Datos Validacion'!$E$6:$F$15,2,0)</f>
        <v>0.8</v>
      </c>
      <c r="P73" s="171" t="s">
        <v>407</v>
      </c>
      <c r="Q73" s="172" t="s">
        <v>87</v>
      </c>
      <c r="R73" s="200" t="s">
        <v>408</v>
      </c>
      <c r="S73" s="174" t="s">
        <v>79</v>
      </c>
      <c r="T73" s="174" t="s">
        <v>409</v>
      </c>
      <c r="U73" s="174" t="s">
        <v>80</v>
      </c>
      <c r="V73" s="174" t="s">
        <v>81</v>
      </c>
      <c r="W73" s="168">
        <f>VLOOKUP(V73,'[2]Datos Validacion'!$K$6:$L$8,2,0)</f>
        <v>0.25</v>
      </c>
      <c r="X73" s="176" t="s">
        <v>82</v>
      </c>
      <c r="Y73" s="168">
        <f>VLOOKUP(X73,'[2]Datos Validacion'!$M$6:$N$7,2,0)</f>
        <v>0.15</v>
      </c>
      <c r="Z73" s="174" t="s">
        <v>83</v>
      </c>
      <c r="AA73" s="177"/>
      <c r="AB73" s="174" t="s">
        <v>85</v>
      </c>
      <c r="AC73" s="163" t="s">
        <v>410</v>
      </c>
      <c r="AD73" s="178">
        <f t="shared" si="12"/>
        <v>0.4</v>
      </c>
      <c r="AE73" s="179" t="str">
        <f t="shared" si="13"/>
        <v>BAJA</v>
      </c>
      <c r="AF73" s="179">
        <f t="shared" si="17"/>
        <v>0.36</v>
      </c>
      <c r="AG73" s="179" t="str">
        <f t="shared" si="18"/>
        <v>MAYOR</v>
      </c>
      <c r="AH73" s="179">
        <f t="shared" si="19"/>
        <v>0.8</v>
      </c>
      <c r="AI73" s="172" t="s">
        <v>87</v>
      </c>
      <c r="AJ73" s="166" t="s">
        <v>88</v>
      </c>
      <c r="AK73" s="166" t="s">
        <v>411</v>
      </c>
      <c r="AL73" s="181"/>
      <c r="AM73" s="201">
        <v>44684</v>
      </c>
      <c r="AN73" s="183" t="s">
        <v>550</v>
      </c>
      <c r="AO73" s="202" t="s">
        <v>551</v>
      </c>
      <c r="AP73" s="185"/>
      <c r="AQ73" s="204"/>
      <c r="AR73" s="203" t="s">
        <v>4</v>
      </c>
      <c r="AS73" s="293" t="s">
        <v>552</v>
      </c>
      <c r="AT73" s="201"/>
      <c r="AU73" s="183"/>
      <c r="AV73" s="202"/>
      <c r="AW73" s="185"/>
      <c r="AX73" s="202"/>
      <c r="AY73" s="203"/>
      <c r="AZ73" s="187"/>
      <c r="BA73" s="201"/>
      <c r="BB73" s="183"/>
      <c r="BC73" s="202"/>
      <c r="BD73" s="185"/>
      <c r="BE73" s="204"/>
      <c r="BF73" s="203"/>
      <c r="BG73" s="187"/>
    </row>
    <row r="74" spans="1:59" ht="16.5" thickTop="1">
      <c r="A74" s="205"/>
      <c r="B74" s="205"/>
      <c r="C74" s="205"/>
      <c r="D74" s="20"/>
      <c r="E74" s="20"/>
      <c r="F74" s="17"/>
      <c r="G74" s="20"/>
      <c r="H74" s="20"/>
      <c r="I74" s="206"/>
      <c r="J74" s="17"/>
      <c r="K74" s="20"/>
      <c r="L74" s="17"/>
      <c r="M74" s="18"/>
      <c r="N74" s="207"/>
      <c r="O74" s="208"/>
      <c r="P74" s="209"/>
      <c r="Q74" s="210"/>
      <c r="R74" s="211"/>
      <c r="S74" s="26"/>
      <c r="T74" s="26"/>
      <c r="U74" s="26"/>
      <c r="V74" s="26"/>
      <c r="W74" s="19"/>
      <c r="X74" s="212"/>
      <c r="Y74" s="19"/>
      <c r="Z74" s="26"/>
      <c r="AA74" s="205"/>
      <c r="AB74" s="26"/>
      <c r="AC74" s="205"/>
      <c r="AD74" s="213"/>
      <c r="AE74" s="17"/>
      <c r="AF74" s="20"/>
      <c r="AG74" s="214"/>
      <c r="AH74" s="209"/>
      <c r="AI74" s="215"/>
      <c r="AJ74" s="20"/>
      <c r="AK74" s="216"/>
      <c r="AL74" s="217"/>
      <c r="AM74" s="216"/>
      <c r="AN74" s="280"/>
      <c r="AO74" s="280"/>
      <c r="AP74" s="280"/>
      <c r="AQ74" s="216"/>
      <c r="AR74" s="216"/>
      <c r="AS74" s="280"/>
    </row>
    <row r="75" spans="1:59">
      <c r="AM75" s="10"/>
    </row>
    <row r="77" spans="1:59">
      <c r="B77" s="312" t="s">
        <v>412</v>
      </c>
      <c r="C77" s="313"/>
      <c r="D77" s="313"/>
      <c r="E77" s="313"/>
      <c r="F77" s="313"/>
      <c r="G77" s="313"/>
      <c r="H77" s="313"/>
      <c r="I77" s="313"/>
      <c r="J77" s="313"/>
      <c r="K77" s="313"/>
      <c r="L77" s="314"/>
    </row>
    <row r="78" spans="1:59" s="7" customFormat="1" ht="25.5">
      <c r="B78" s="219" t="s">
        <v>413</v>
      </c>
      <c r="C78" s="219" t="s">
        <v>414</v>
      </c>
      <c r="D78" s="312" t="s">
        <v>415</v>
      </c>
      <c r="E78" s="313"/>
      <c r="F78" s="313"/>
      <c r="G78" s="313"/>
      <c r="H78" s="313"/>
      <c r="I78" s="313"/>
      <c r="J78" s="220" t="s">
        <v>416</v>
      </c>
      <c r="K78" s="220" t="s">
        <v>417</v>
      </c>
      <c r="L78" s="220" t="s">
        <v>418</v>
      </c>
      <c r="M78" s="11"/>
      <c r="N78" s="10"/>
      <c r="O78" s="12"/>
      <c r="Q78" s="10"/>
      <c r="W78" s="11"/>
      <c r="Y78" s="11"/>
      <c r="AB78" s="10"/>
      <c r="AE78" s="10"/>
      <c r="AK78" s="10"/>
      <c r="AM78" s="1"/>
      <c r="AN78" s="276"/>
      <c r="AO78" s="276"/>
      <c r="AP78" s="276"/>
      <c r="AQ78" s="13"/>
      <c r="AR78" s="13"/>
      <c r="AS78" s="276"/>
      <c r="AT78" s="10"/>
      <c r="AV78" s="10"/>
      <c r="AW78" s="13"/>
      <c r="AX78" s="13"/>
      <c r="AY78" s="14"/>
      <c r="AZ78" s="10"/>
      <c r="BA78" s="10"/>
      <c r="BD78" s="10"/>
      <c r="BF78" s="15"/>
      <c r="BG78" s="10"/>
    </row>
    <row r="79" spans="1:59" ht="48">
      <c r="A79" s="4"/>
      <c r="B79" s="221">
        <v>0</v>
      </c>
      <c r="C79" s="222">
        <v>43861</v>
      </c>
      <c r="D79" s="309" t="s">
        <v>419</v>
      </c>
      <c r="E79" s="310"/>
      <c r="F79" s="310"/>
      <c r="G79" s="310"/>
      <c r="H79" s="310"/>
      <c r="I79" s="311"/>
      <c r="J79" s="223" t="s">
        <v>420</v>
      </c>
      <c r="K79" s="223" t="s">
        <v>421</v>
      </c>
      <c r="L79" s="223" t="s">
        <v>421</v>
      </c>
    </row>
    <row r="80" spans="1:59" ht="30" customHeight="1">
      <c r="B80" s="221">
        <v>1</v>
      </c>
      <c r="C80" s="222">
        <v>43916</v>
      </c>
      <c r="D80" s="309" t="s">
        <v>422</v>
      </c>
      <c r="E80" s="310"/>
      <c r="F80" s="310"/>
      <c r="G80" s="310"/>
      <c r="H80" s="310"/>
      <c r="I80" s="311"/>
      <c r="J80" s="223" t="s">
        <v>420</v>
      </c>
      <c r="K80" s="223" t="s">
        <v>421</v>
      </c>
      <c r="L80" s="223" t="s">
        <v>421</v>
      </c>
    </row>
    <row r="81" spans="2:51" ht="29.25" customHeight="1">
      <c r="B81" s="221">
        <v>1</v>
      </c>
      <c r="C81" s="222">
        <v>43951</v>
      </c>
      <c r="D81" s="309" t="s">
        <v>423</v>
      </c>
      <c r="E81" s="310"/>
      <c r="F81" s="310"/>
      <c r="G81" s="310"/>
      <c r="H81" s="310"/>
      <c r="I81" s="311"/>
      <c r="J81" s="223" t="s">
        <v>420</v>
      </c>
      <c r="K81" s="223" t="s">
        <v>421</v>
      </c>
      <c r="L81" s="223" t="s">
        <v>421</v>
      </c>
    </row>
    <row r="82" spans="2:51" ht="48">
      <c r="B82" s="221">
        <v>2</v>
      </c>
      <c r="C82" s="222">
        <v>43951</v>
      </c>
      <c r="D82" s="308" t="s">
        <v>424</v>
      </c>
      <c r="E82" s="308"/>
      <c r="F82" s="308"/>
      <c r="G82" s="308"/>
      <c r="H82" s="308"/>
      <c r="I82" s="308"/>
      <c r="J82" s="223" t="s">
        <v>420</v>
      </c>
      <c r="K82" s="223" t="s">
        <v>421</v>
      </c>
      <c r="L82" s="223" t="s">
        <v>421</v>
      </c>
    </row>
    <row r="83" spans="2:51" ht="48">
      <c r="B83" s="221">
        <v>3</v>
      </c>
      <c r="C83" s="222">
        <v>44073</v>
      </c>
      <c r="D83" s="308" t="s">
        <v>425</v>
      </c>
      <c r="E83" s="308"/>
      <c r="F83" s="308"/>
      <c r="G83" s="308"/>
      <c r="H83" s="308"/>
      <c r="I83" s="308"/>
      <c r="J83" s="223" t="s">
        <v>420</v>
      </c>
      <c r="K83" s="223" t="s">
        <v>421</v>
      </c>
      <c r="L83" s="223" t="s">
        <v>421</v>
      </c>
    </row>
    <row r="84" spans="2:51" ht="48">
      <c r="B84" s="221">
        <v>4</v>
      </c>
      <c r="C84" s="222">
        <v>44196</v>
      </c>
      <c r="D84" s="308" t="s">
        <v>426</v>
      </c>
      <c r="E84" s="308"/>
      <c r="F84" s="308"/>
      <c r="G84" s="308"/>
      <c r="H84" s="308"/>
      <c r="I84" s="308"/>
      <c r="J84" s="223" t="s">
        <v>420</v>
      </c>
      <c r="K84" s="223" t="s">
        <v>421</v>
      </c>
      <c r="L84" s="223" t="s">
        <v>421</v>
      </c>
    </row>
    <row r="85" spans="2:51" ht="48">
      <c r="B85" s="221">
        <v>5</v>
      </c>
      <c r="C85" s="222">
        <v>44316</v>
      </c>
      <c r="D85" s="309" t="s">
        <v>427</v>
      </c>
      <c r="E85" s="310"/>
      <c r="F85" s="310"/>
      <c r="G85" s="310"/>
      <c r="H85" s="310"/>
      <c r="I85" s="311"/>
      <c r="J85" s="223" t="s">
        <v>420</v>
      </c>
      <c r="K85" s="223" t="s">
        <v>421</v>
      </c>
      <c r="L85" s="223" t="s">
        <v>421</v>
      </c>
    </row>
    <row r="86" spans="2:51" ht="48">
      <c r="B86" s="221">
        <v>6</v>
      </c>
      <c r="C86" s="222">
        <v>44439</v>
      </c>
      <c r="D86" s="309" t="s">
        <v>428</v>
      </c>
      <c r="E86" s="310"/>
      <c r="F86" s="310"/>
      <c r="G86" s="310"/>
      <c r="H86" s="310"/>
      <c r="I86" s="311"/>
      <c r="J86" s="223" t="s">
        <v>420</v>
      </c>
      <c r="K86" s="223" t="s">
        <v>421</v>
      </c>
      <c r="L86" s="223" t="s">
        <v>421</v>
      </c>
    </row>
    <row r="87" spans="2:51" ht="129.75" customHeight="1">
      <c r="B87" s="224">
        <v>7</v>
      </c>
      <c r="C87" s="225">
        <v>44524</v>
      </c>
      <c r="D87" s="296" t="s">
        <v>429</v>
      </c>
      <c r="E87" s="296"/>
      <c r="F87" s="296"/>
      <c r="G87" s="296"/>
      <c r="H87" s="296"/>
      <c r="I87" s="296"/>
      <c r="J87" s="223" t="s">
        <v>420</v>
      </c>
      <c r="K87" s="223" t="s">
        <v>421</v>
      </c>
      <c r="L87" s="223" t="s">
        <v>421</v>
      </c>
      <c r="AC87" s="1"/>
      <c r="AY87" s="4"/>
    </row>
    <row r="88" spans="2:51" ht="48">
      <c r="B88" s="224">
        <v>8</v>
      </c>
      <c r="C88" s="225">
        <v>44554</v>
      </c>
      <c r="D88" s="296" t="s">
        <v>430</v>
      </c>
      <c r="E88" s="296"/>
      <c r="F88" s="296"/>
      <c r="G88" s="296"/>
      <c r="H88" s="296"/>
      <c r="I88" s="296"/>
      <c r="J88" s="223" t="s">
        <v>420</v>
      </c>
      <c r="K88" s="223" t="s">
        <v>421</v>
      </c>
      <c r="L88" s="223" t="s">
        <v>421</v>
      </c>
      <c r="AC88" s="1"/>
      <c r="AY88" s="4"/>
    </row>
    <row r="89" spans="2:51" ht="50.25" customHeight="1">
      <c r="B89" s="224">
        <v>9</v>
      </c>
      <c r="C89" s="225">
        <v>44561</v>
      </c>
      <c r="D89" s="296" t="s">
        <v>545</v>
      </c>
      <c r="E89" s="296"/>
      <c r="F89" s="296"/>
      <c r="G89" s="296"/>
      <c r="H89" s="296"/>
      <c r="I89" s="296"/>
      <c r="J89" s="223" t="s">
        <v>420</v>
      </c>
      <c r="K89" s="223" t="s">
        <v>421</v>
      </c>
      <c r="L89" s="223" t="s">
        <v>421</v>
      </c>
    </row>
    <row r="90" spans="2:51" ht="47.25" customHeight="1">
      <c r="B90" s="224">
        <v>10</v>
      </c>
      <c r="C90" s="225">
        <v>44681</v>
      </c>
      <c r="D90" s="296" t="s">
        <v>544</v>
      </c>
      <c r="E90" s="296"/>
      <c r="F90" s="296"/>
      <c r="G90" s="296"/>
      <c r="H90" s="296"/>
      <c r="I90" s="296"/>
      <c r="J90" s="223" t="s">
        <v>420</v>
      </c>
      <c r="K90" s="223" t="s">
        <v>421</v>
      </c>
      <c r="L90" s="223" t="s">
        <v>421</v>
      </c>
    </row>
    <row r="91" spans="2:51" ht="47.25" customHeight="1"/>
  </sheetData>
  <sheetProtection formatCells="0" insertRows="0" deleteRows="0"/>
  <mergeCells count="928">
    <mergeCell ref="AF1:AG1"/>
    <mergeCell ref="D3:H3"/>
    <mergeCell ref="X3:AJ3"/>
    <mergeCell ref="C4:C7"/>
    <mergeCell ref="D4:E4"/>
    <mergeCell ref="G4:H4"/>
    <mergeCell ref="I4:K4"/>
    <mergeCell ref="G5:H5"/>
    <mergeCell ref="I5:P5"/>
    <mergeCell ref="D7:E7"/>
    <mergeCell ref="A1:D1"/>
    <mergeCell ref="E1:L1"/>
    <mergeCell ref="M1:P1"/>
    <mergeCell ref="AT13:AZ13"/>
    <mergeCell ref="BA13:BG13"/>
    <mergeCell ref="A14:B14"/>
    <mergeCell ref="C14:C15"/>
    <mergeCell ref="D14:D15"/>
    <mergeCell ref="E14:E15"/>
    <mergeCell ref="F14:F15"/>
    <mergeCell ref="D9:E9"/>
    <mergeCell ref="G11:H11"/>
    <mergeCell ref="V11:AI11"/>
    <mergeCell ref="A13:K13"/>
    <mergeCell ref="L13:Q13"/>
    <mergeCell ref="R13:AD13"/>
    <mergeCell ref="AE13:AJ13"/>
    <mergeCell ref="G14:G15"/>
    <mergeCell ref="H14:H15"/>
    <mergeCell ref="I14:I15"/>
    <mergeCell ref="J14:J15"/>
    <mergeCell ref="K14:K15"/>
    <mergeCell ref="L14:L15"/>
    <mergeCell ref="AK13:AK15"/>
    <mergeCell ref="AL13:AL15"/>
    <mergeCell ref="AM13:AS13"/>
    <mergeCell ref="S14:T14"/>
    <mergeCell ref="U14:U15"/>
    <mergeCell ref="V14:W14"/>
    <mergeCell ref="X14:Y14"/>
    <mergeCell ref="Z14:AA14"/>
    <mergeCell ref="AB14:AC14"/>
    <mergeCell ref="M14:M15"/>
    <mergeCell ref="N14:N15"/>
    <mergeCell ref="O14:O15"/>
    <mergeCell ref="P14:P15"/>
    <mergeCell ref="Q14:Q15"/>
    <mergeCell ref="R14:R15"/>
    <mergeCell ref="BB14:BB15"/>
    <mergeCell ref="BC14:BC15"/>
    <mergeCell ref="BD14:BD15"/>
    <mergeCell ref="BE14:BG14"/>
    <mergeCell ref="V15:W15"/>
    <mergeCell ref="X15:Y15"/>
    <mergeCell ref="AT14:AT15"/>
    <mergeCell ref="AU14:AU15"/>
    <mergeCell ref="AV14:AV15"/>
    <mergeCell ref="AW14:AW15"/>
    <mergeCell ref="AX14:AZ14"/>
    <mergeCell ref="BA14:BA15"/>
    <mergeCell ref="AJ14:AJ15"/>
    <mergeCell ref="AM14:AM15"/>
    <mergeCell ref="AN14:AN15"/>
    <mergeCell ref="AO14:AO15"/>
    <mergeCell ref="AP14:AP15"/>
    <mergeCell ref="AQ14:AS14"/>
    <mergeCell ref="AD14:AD15"/>
    <mergeCell ref="AE14:AE15"/>
    <mergeCell ref="AF14:AF15"/>
    <mergeCell ref="AG14:AG15"/>
    <mergeCell ref="AH14:AH15"/>
    <mergeCell ref="AI14:AI15"/>
    <mergeCell ref="AG16:AG18"/>
    <mergeCell ref="AH16:AH18"/>
    <mergeCell ref="AI16:AI18"/>
    <mergeCell ref="R17:R18"/>
    <mergeCell ref="S17:S18"/>
    <mergeCell ref="T17:T18"/>
    <mergeCell ref="U17:U18"/>
    <mergeCell ref="I16:I18"/>
    <mergeCell ref="J16:J18"/>
    <mergeCell ref="K16:K18"/>
    <mergeCell ref="L16:L18"/>
    <mergeCell ref="M16:M18"/>
    <mergeCell ref="N16:N18"/>
    <mergeCell ref="AE17:AE18"/>
    <mergeCell ref="AF17:AF18"/>
    <mergeCell ref="Z17:Z18"/>
    <mergeCell ref="AA17:AA18"/>
    <mergeCell ref="AB17:AB18"/>
    <mergeCell ref="AC17:AC18"/>
    <mergeCell ref="AD17:AD18"/>
    <mergeCell ref="AP16:AP18"/>
    <mergeCell ref="AQ16:AQ18"/>
    <mergeCell ref="AR16:AR18"/>
    <mergeCell ref="AS16:AS18"/>
    <mergeCell ref="AT16:AT18"/>
    <mergeCell ref="AU16:AU18"/>
    <mergeCell ref="AJ16:AJ18"/>
    <mergeCell ref="AK16:AK18"/>
    <mergeCell ref="AL16:AL18"/>
    <mergeCell ref="AM16:AM18"/>
    <mergeCell ref="AN16:AN18"/>
    <mergeCell ref="AO16:AO18"/>
    <mergeCell ref="BB16:BB18"/>
    <mergeCell ref="BC16:BC18"/>
    <mergeCell ref="BD16:BD18"/>
    <mergeCell ref="BE16:BE18"/>
    <mergeCell ref="BF16:BF18"/>
    <mergeCell ref="BG16:BG18"/>
    <mergeCell ref="AV16:AV18"/>
    <mergeCell ref="AW16:AW18"/>
    <mergeCell ref="AX16:AX18"/>
    <mergeCell ref="AY16:AY18"/>
    <mergeCell ref="AZ16:AZ18"/>
    <mergeCell ref="BA16:BA18"/>
    <mergeCell ref="A19:A21"/>
    <mergeCell ref="B19:B21"/>
    <mergeCell ref="C19:C21"/>
    <mergeCell ref="D19:D21"/>
    <mergeCell ref="E19:E21"/>
    <mergeCell ref="V17:V18"/>
    <mergeCell ref="W17:W18"/>
    <mergeCell ref="X17:X18"/>
    <mergeCell ref="Y17:Y18"/>
    <mergeCell ref="O16:O18"/>
    <mergeCell ref="P16:P18"/>
    <mergeCell ref="Q16:Q18"/>
    <mergeCell ref="A16:A18"/>
    <mergeCell ref="B16:B18"/>
    <mergeCell ref="C16:C18"/>
    <mergeCell ref="D16:D18"/>
    <mergeCell ref="E16:E18"/>
    <mergeCell ref="H16:H18"/>
    <mergeCell ref="H19:H21"/>
    <mergeCell ref="I19:I21"/>
    <mergeCell ref="J19:J21"/>
    <mergeCell ref="K19:K21"/>
    <mergeCell ref="L19:L21"/>
    <mergeCell ref="M19:M21"/>
    <mergeCell ref="AH19:AH21"/>
    <mergeCell ref="AI19:AI21"/>
    <mergeCell ref="AJ19:AJ21"/>
    <mergeCell ref="AK19:AK21"/>
    <mergeCell ref="AL19:AL21"/>
    <mergeCell ref="AM19:AM21"/>
    <mergeCell ref="N19:N21"/>
    <mergeCell ref="O19:O21"/>
    <mergeCell ref="P19:P21"/>
    <mergeCell ref="Q19:Q21"/>
    <mergeCell ref="AA19:AA20"/>
    <mergeCell ref="AG19:AG21"/>
    <mergeCell ref="BF19:BF21"/>
    <mergeCell ref="BG19:BG21"/>
    <mergeCell ref="A22:A24"/>
    <mergeCell ref="B22:B24"/>
    <mergeCell ref="C22:C24"/>
    <mergeCell ref="D22:D24"/>
    <mergeCell ref="E22:E24"/>
    <mergeCell ref="H22:H24"/>
    <mergeCell ref="I22:I24"/>
    <mergeCell ref="J22:J24"/>
    <mergeCell ref="AZ19:AZ21"/>
    <mergeCell ref="BA19:BA21"/>
    <mergeCell ref="BB19:BB21"/>
    <mergeCell ref="BC19:BC21"/>
    <mergeCell ref="BD19:BD21"/>
    <mergeCell ref="BE19:BE21"/>
    <mergeCell ref="AT19:AT21"/>
    <mergeCell ref="AU19:AU21"/>
    <mergeCell ref="AV19:AV21"/>
    <mergeCell ref="AW19:AW21"/>
    <mergeCell ref="AX19:AX21"/>
    <mergeCell ref="AY19:AY21"/>
    <mergeCell ref="AO19:AO21"/>
    <mergeCell ref="AS19:AS21"/>
    <mergeCell ref="BG22:BG24"/>
    <mergeCell ref="A25:A30"/>
    <mergeCell ref="B25:B30"/>
    <mergeCell ref="C25:C30"/>
    <mergeCell ref="D25:D30"/>
    <mergeCell ref="E25:E30"/>
    <mergeCell ref="F25:F27"/>
    <mergeCell ref="AX22:AX24"/>
    <mergeCell ref="AY22:AY24"/>
    <mergeCell ref="AZ22:AZ24"/>
    <mergeCell ref="BA22:BA24"/>
    <mergeCell ref="BB22:BB24"/>
    <mergeCell ref="BC22:BC24"/>
    <mergeCell ref="AR22:AR24"/>
    <mergeCell ref="AS22:AS24"/>
    <mergeCell ref="AT22:AT24"/>
    <mergeCell ref="AU22:AU24"/>
    <mergeCell ref="AV22:AV24"/>
    <mergeCell ref="AW22:AW24"/>
    <mergeCell ref="AL22:AL24"/>
    <mergeCell ref="AM22:AM24"/>
    <mergeCell ref="AN22:AN24"/>
    <mergeCell ref="AO22:AO24"/>
    <mergeCell ref="AP22:AP24"/>
    <mergeCell ref="G25:G27"/>
    <mergeCell ref="H25:H30"/>
    <mergeCell ref="I25:I30"/>
    <mergeCell ref="J25:J30"/>
    <mergeCell ref="K25:K30"/>
    <mergeCell ref="L25:L30"/>
    <mergeCell ref="BD22:BD24"/>
    <mergeCell ref="BE22:BE24"/>
    <mergeCell ref="BF22:BF24"/>
    <mergeCell ref="AQ22:AQ24"/>
    <mergeCell ref="Q22:Q24"/>
    <mergeCell ref="AG22:AG24"/>
    <mergeCell ref="AH22:AH24"/>
    <mergeCell ref="AI22:AI24"/>
    <mergeCell ref="AJ22:AJ24"/>
    <mergeCell ref="AK22:AK24"/>
    <mergeCell ref="K22:K24"/>
    <mergeCell ref="L22:L24"/>
    <mergeCell ref="M22:M24"/>
    <mergeCell ref="N22:N24"/>
    <mergeCell ref="O22:O24"/>
    <mergeCell ref="P22:P24"/>
    <mergeCell ref="AR25:AR30"/>
    <mergeCell ref="AS25:AS30"/>
    <mergeCell ref="AH25:AH30"/>
    <mergeCell ref="AI25:AI30"/>
    <mergeCell ref="AJ25:AJ30"/>
    <mergeCell ref="AK25:AK30"/>
    <mergeCell ref="AL25:AL30"/>
    <mergeCell ref="AM25:AM30"/>
    <mergeCell ref="M25:M30"/>
    <mergeCell ref="N25:N30"/>
    <mergeCell ref="O25:O30"/>
    <mergeCell ref="P25:P30"/>
    <mergeCell ref="Q25:Q30"/>
    <mergeCell ref="AG25:AG30"/>
    <mergeCell ref="BF25:BF30"/>
    <mergeCell ref="BG25:BG30"/>
    <mergeCell ref="F28:F30"/>
    <mergeCell ref="G28:G30"/>
    <mergeCell ref="A31:A33"/>
    <mergeCell ref="B31:B33"/>
    <mergeCell ref="C31:C33"/>
    <mergeCell ref="D31:D33"/>
    <mergeCell ref="E31:E33"/>
    <mergeCell ref="AZ25:AZ30"/>
    <mergeCell ref="BA25:BA30"/>
    <mergeCell ref="BB25:BB30"/>
    <mergeCell ref="BC25:BC30"/>
    <mergeCell ref="BD25:BD30"/>
    <mergeCell ref="BE25:BE30"/>
    <mergeCell ref="AT25:AT30"/>
    <mergeCell ref="AU25:AU30"/>
    <mergeCell ref="AV25:AV30"/>
    <mergeCell ref="AW25:AW30"/>
    <mergeCell ref="AX25:AX30"/>
    <mergeCell ref="AY25:AY30"/>
    <mergeCell ref="AO25:AO30"/>
    <mergeCell ref="AP25:AP30"/>
    <mergeCell ref="AQ25:AQ30"/>
    <mergeCell ref="AP31:AP33"/>
    <mergeCell ref="AQ31:AQ33"/>
    <mergeCell ref="AR31:AR33"/>
    <mergeCell ref="AS31:AS33"/>
    <mergeCell ref="AG31:AG33"/>
    <mergeCell ref="AH31:AH33"/>
    <mergeCell ref="AI31:AI33"/>
    <mergeCell ref="AJ31:AJ33"/>
    <mergeCell ref="AK31:AK33"/>
    <mergeCell ref="AL31:AL33"/>
    <mergeCell ref="BF31:BF33"/>
    <mergeCell ref="BG31:BG33"/>
    <mergeCell ref="R32:R33"/>
    <mergeCell ref="S32:S33"/>
    <mergeCell ref="T32:T33"/>
    <mergeCell ref="U32:U33"/>
    <mergeCell ref="V32:V33"/>
    <mergeCell ref="W32:W33"/>
    <mergeCell ref="X32:X33"/>
    <mergeCell ref="Y32:Y33"/>
    <mergeCell ref="AZ31:AZ33"/>
    <mergeCell ref="BA31:BA33"/>
    <mergeCell ref="BB31:BB33"/>
    <mergeCell ref="BC31:BC33"/>
    <mergeCell ref="BD31:BD33"/>
    <mergeCell ref="BE31:BE33"/>
    <mergeCell ref="AT31:AT33"/>
    <mergeCell ref="AU31:AU33"/>
    <mergeCell ref="AV31:AV33"/>
    <mergeCell ref="AW31:AW33"/>
    <mergeCell ref="AX31:AX33"/>
    <mergeCell ref="AY31:AY33"/>
    <mergeCell ref="AM31:AM33"/>
    <mergeCell ref="AO31:AO33"/>
    <mergeCell ref="Z32:Z33"/>
    <mergeCell ref="AA32:AA33"/>
    <mergeCell ref="AB32:AB33"/>
    <mergeCell ref="AC32:AC33"/>
    <mergeCell ref="AF32:AF33"/>
    <mergeCell ref="A34:A38"/>
    <mergeCell ref="B34:B38"/>
    <mergeCell ref="C34:C38"/>
    <mergeCell ref="D34:D38"/>
    <mergeCell ref="E34:E38"/>
    <mergeCell ref="L31:L33"/>
    <mergeCell ref="M31:M33"/>
    <mergeCell ref="N31:N33"/>
    <mergeCell ref="O31:O33"/>
    <mergeCell ref="P31:P33"/>
    <mergeCell ref="Q31:Q33"/>
    <mergeCell ref="F31:F33"/>
    <mergeCell ref="G31:G33"/>
    <mergeCell ref="H31:H33"/>
    <mergeCell ref="I31:I33"/>
    <mergeCell ref="J31:J33"/>
    <mergeCell ref="K31:K33"/>
    <mergeCell ref="N34:N38"/>
    <mergeCell ref="O34:O38"/>
    <mergeCell ref="P34:P38"/>
    <mergeCell ref="Q34:Q38"/>
    <mergeCell ref="AG34:AG38"/>
    <mergeCell ref="AH34:AH38"/>
    <mergeCell ref="H34:H38"/>
    <mergeCell ref="I34:I38"/>
    <mergeCell ref="J34:J38"/>
    <mergeCell ref="K34:K38"/>
    <mergeCell ref="L34:L38"/>
    <mergeCell ref="M34:M38"/>
    <mergeCell ref="AQ34:AQ38"/>
    <mergeCell ref="AR34:AR38"/>
    <mergeCell ref="AS34:AS38"/>
    <mergeCell ref="AT34:AT38"/>
    <mergeCell ref="AI34:AI38"/>
    <mergeCell ref="AJ34:AJ38"/>
    <mergeCell ref="AK34:AK38"/>
    <mergeCell ref="AL34:AL38"/>
    <mergeCell ref="AM34:AM38"/>
    <mergeCell ref="AN34:AN38"/>
    <mergeCell ref="BG34:BG38"/>
    <mergeCell ref="F36:F38"/>
    <mergeCell ref="G36:G38"/>
    <mergeCell ref="A39:A41"/>
    <mergeCell ref="B39:B41"/>
    <mergeCell ref="C39:C41"/>
    <mergeCell ref="D39:D41"/>
    <mergeCell ref="E39:E41"/>
    <mergeCell ref="H39:H41"/>
    <mergeCell ref="I39:I41"/>
    <mergeCell ref="BA34:BA38"/>
    <mergeCell ref="BB34:BB38"/>
    <mergeCell ref="BC34:BC38"/>
    <mergeCell ref="BD34:BD38"/>
    <mergeCell ref="BE34:BE38"/>
    <mergeCell ref="BF34:BF38"/>
    <mergeCell ref="AU34:AU38"/>
    <mergeCell ref="AV34:AV38"/>
    <mergeCell ref="AW34:AW38"/>
    <mergeCell ref="AX34:AX38"/>
    <mergeCell ref="AY34:AY38"/>
    <mergeCell ref="AZ34:AZ38"/>
    <mergeCell ref="AO34:AO38"/>
    <mergeCell ref="AP34:AP38"/>
    <mergeCell ref="P39:P41"/>
    <mergeCell ref="Q39:Q41"/>
    <mergeCell ref="R39:R40"/>
    <mergeCell ref="S39:S40"/>
    <mergeCell ref="T39:T40"/>
    <mergeCell ref="U39:U40"/>
    <mergeCell ref="J39:J41"/>
    <mergeCell ref="K39:K41"/>
    <mergeCell ref="L39:L41"/>
    <mergeCell ref="M39:M41"/>
    <mergeCell ref="N39:N41"/>
    <mergeCell ref="O39:O41"/>
    <mergeCell ref="AB39:AB40"/>
    <mergeCell ref="AC39:AC40"/>
    <mergeCell ref="AD39:AD40"/>
    <mergeCell ref="AE39:AE40"/>
    <mergeCell ref="AF39:AF40"/>
    <mergeCell ref="AG39:AG41"/>
    <mergeCell ref="V39:V40"/>
    <mergeCell ref="W39:W40"/>
    <mergeCell ref="X39:X40"/>
    <mergeCell ref="Y39:Y40"/>
    <mergeCell ref="Z39:Z40"/>
    <mergeCell ref="AA39:AA40"/>
    <mergeCell ref="AP39:AP41"/>
    <mergeCell ref="AQ39:AQ41"/>
    <mergeCell ref="AR39:AR41"/>
    <mergeCell ref="AS39:AS41"/>
    <mergeCell ref="AH39:AH41"/>
    <mergeCell ref="AI39:AI41"/>
    <mergeCell ref="AJ39:AJ41"/>
    <mergeCell ref="AK39:AK41"/>
    <mergeCell ref="AL39:AL41"/>
    <mergeCell ref="AM39:AM41"/>
    <mergeCell ref="BF39:BF41"/>
    <mergeCell ref="BG39:BG41"/>
    <mergeCell ref="A42:A45"/>
    <mergeCell ref="B42:B45"/>
    <mergeCell ref="C42:C45"/>
    <mergeCell ref="D42:D45"/>
    <mergeCell ref="E42:E45"/>
    <mergeCell ref="F42:F43"/>
    <mergeCell ref="G42:G43"/>
    <mergeCell ref="H42:H45"/>
    <mergeCell ref="AZ39:AZ41"/>
    <mergeCell ref="BA39:BA41"/>
    <mergeCell ref="BB39:BB41"/>
    <mergeCell ref="BC39:BC41"/>
    <mergeCell ref="BD39:BD41"/>
    <mergeCell ref="BE39:BE41"/>
    <mergeCell ref="AT39:AT41"/>
    <mergeCell ref="AU39:AU41"/>
    <mergeCell ref="AV39:AV41"/>
    <mergeCell ref="AW39:AW41"/>
    <mergeCell ref="AX39:AX41"/>
    <mergeCell ref="AY39:AY41"/>
    <mergeCell ref="AN39:AN41"/>
    <mergeCell ref="AO39:AO41"/>
    <mergeCell ref="O42:O45"/>
    <mergeCell ref="P42:P45"/>
    <mergeCell ref="Q42:Q45"/>
    <mergeCell ref="AG42:AG45"/>
    <mergeCell ref="AH42:AH45"/>
    <mergeCell ref="AI42:AI45"/>
    <mergeCell ref="I42:I45"/>
    <mergeCell ref="J42:J45"/>
    <mergeCell ref="K42:K45"/>
    <mergeCell ref="L42:L45"/>
    <mergeCell ref="M42:M45"/>
    <mergeCell ref="N42:N45"/>
    <mergeCell ref="AP42:AP45"/>
    <mergeCell ref="AQ42:AQ45"/>
    <mergeCell ref="AR42:AR45"/>
    <mergeCell ref="AS42:AS45"/>
    <mergeCell ref="AT42:AT45"/>
    <mergeCell ref="AU42:AU45"/>
    <mergeCell ref="AJ42:AJ45"/>
    <mergeCell ref="AK42:AK45"/>
    <mergeCell ref="AL42:AL45"/>
    <mergeCell ref="AM42:AM45"/>
    <mergeCell ref="AN42:AN45"/>
    <mergeCell ref="AO42:AO45"/>
    <mergeCell ref="BB42:BB45"/>
    <mergeCell ref="BC42:BC45"/>
    <mergeCell ref="BD42:BD45"/>
    <mergeCell ref="BE42:BE45"/>
    <mergeCell ref="BF42:BF45"/>
    <mergeCell ref="BG42:BG45"/>
    <mergeCell ref="AV42:AV45"/>
    <mergeCell ref="AW42:AW45"/>
    <mergeCell ref="AX42:AX45"/>
    <mergeCell ref="AY42:AY45"/>
    <mergeCell ref="AZ42:AZ45"/>
    <mergeCell ref="BA42:BA45"/>
    <mergeCell ref="H46:H47"/>
    <mergeCell ref="I46:I47"/>
    <mergeCell ref="J46:J47"/>
    <mergeCell ref="K46:K47"/>
    <mergeCell ref="L46:L47"/>
    <mergeCell ref="M46:M47"/>
    <mergeCell ref="F44:F45"/>
    <mergeCell ref="G44:G45"/>
    <mergeCell ref="A46:A47"/>
    <mergeCell ref="B46:B47"/>
    <mergeCell ref="C46:C47"/>
    <mergeCell ref="D46:D47"/>
    <mergeCell ref="E46:E47"/>
    <mergeCell ref="F46:F47"/>
    <mergeCell ref="G46:G47"/>
    <mergeCell ref="AJ46:AJ47"/>
    <mergeCell ref="AK46:AK47"/>
    <mergeCell ref="AL46:AL47"/>
    <mergeCell ref="N46:N47"/>
    <mergeCell ref="O46:O47"/>
    <mergeCell ref="P46:P47"/>
    <mergeCell ref="Q46:Q47"/>
    <mergeCell ref="AG46:AG47"/>
    <mergeCell ref="AH46:AH47"/>
    <mergeCell ref="BG46:BG47"/>
    <mergeCell ref="A48:A49"/>
    <mergeCell ref="B48:B49"/>
    <mergeCell ref="C48:C49"/>
    <mergeCell ref="D48:D49"/>
    <mergeCell ref="E48:E49"/>
    <mergeCell ref="H48:H49"/>
    <mergeCell ref="I48:I49"/>
    <mergeCell ref="J48:J49"/>
    <mergeCell ref="K48:K49"/>
    <mergeCell ref="BA46:BA47"/>
    <mergeCell ref="BB46:BB47"/>
    <mergeCell ref="BC46:BC47"/>
    <mergeCell ref="BD46:BD47"/>
    <mergeCell ref="BE46:BE47"/>
    <mergeCell ref="BF46:BF47"/>
    <mergeCell ref="AU46:AU47"/>
    <mergeCell ref="AV46:AV47"/>
    <mergeCell ref="AW46:AW47"/>
    <mergeCell ref="AX46:AX47"/>
    <mergeCell ref="AY46:AY47"/>
    <mergeCell ref="AZ46:AZ47"/>
    <mergeCell ref="AT46:AT47"/>
    <mergeCell ref="AI46:AI47"/>
    <mergeCell ref="A50:A55"/>
    <mergeCell ref="B50:B55"/>
    <mergeCell ref="C50:C55"/>
    <mergeCell ref="D50:D55"/>
    <mergeCell ref="E50:E55"/>
    <mergeCell ref="H50:H55"/>
    <mergeCell ref="I50:I55"/>
    <mergeCell ref="AY48:AY49"/>
    <mergeCell ref="AZ48:AZ49"/>
    <mergeCell ref="AS48:AS49"/>
    <mergeCell ref="AT48:AT49"/>
    <mergeCell ref="AU48:AU49"/>
    <mergeCell ref="AV48:AV49"/>
    <mergeCell ref="AW48:AW49"/>
    <mergeCell ref="AX48:AX49"/>
    <mergeCell ref="AM48:AM49"/>
    <mergeCell ref="AN48:AN49"/>
    <mergeCell ref="AO48:AO49"/>
    <mergeCell ref="AP48:AP49"/>
    <mergeCell ref="AQ48:AQ49"/>
    <mergeCell ref="AR48:AR49"/>
    <mergeCell ref="AG48:AG49"/>
    <mergeCell ref="AH48:AH49"/>
    <mergeCell ref="AI48:AI49"/>
    <mergeCell ref="J50:J55"/>
    <mergeCell ref="K50:K55"/>
    <mergeCell ref="L50:L55"/>
    <mergeCell ref="M50:M55"/>
    <mergeCell ref="N50:N55"/>
    <mergeCell ref="O50:O55"/>
    <mergeCell ref="BE48:BE49"/>
    <mergeCell ref="BF48:BF49"/>
    <mergeCell ref="BG48:BG49"/>
    <mergeCell ref="BA48:BA49"/>
    <mergeCell ref="BB48:BB49"/>
    <mergeCell ref="BC48:BC49"/>
    <mergeCell ref="BD48:BD49"/>
    <mergeCell ref="AJ48:AJ49"/>
    <mergeCell ref="AK48:AK49"/>
    <mergeCell ref="AL48:AL49"/>
    <mergeCell ref="L48:L49"/>
    <mergeCell ref="M48:M49"/>
    <mergeCell ref="N48:N49"/>
    <mergeCell ref="O48:O49"/>
    <mergeCell ref="P48:P49"/>
    <mergeCell ref="Q48:Q49"/>
    <mergeCell ref="V50:V51"/>
    <mergeCell ref="W50:W51"/>
    <mergeCell ref="X50:X51"/>
    <mergeCell ref="Y50:Y51"/>
    <mergeCell ref="Z50:Z51"/>
    <mergeCell ref="AA50:AA51"/>
    <mergeCell ref="P50:P55"/>
    <mergeCell ref="Q50:Q55"/>
    <mergeCell ref="R50:R51"/>
    <mergeCell ref="S50:S51"/>
    <mergeCell ref="T50:T51"/>
    <mergeCell ref="U50:U51"/>
    <mergeCell ref="Z52:Z54"/>
    <mergeCell ref="AA52:AA54"/>
    <mergeCell ref="AB50:AB51"/>
    <mergeCell ref="AC50:AC51"/>
    <mergeCell ref="AD50:AD51"/>
    <mergeCell ref="AE50:AE51"/>
    <mergeCell ref="AF50:AF51"/>
    <mergeCell ref="AG50:AG55"/>
    <mergeCell ref="AF52:AF54"/>
    <mergeCell ref="AB52:AB54"/>
    <mergeCell ref="AC52:AC54"/>
    <mergeCell ref="AD52:AD54"/>
    <mergeCell ref="AE52:AE54"/>
    <mergeCell ref="AQ50:AQ53"/>
    <mergeCell ref="AR50:AR53"/>
    <mergeCell ref="AS50:AS53"/>
    <mergeCell ref="AH50:AH55"/>
    <mergeCell ref="AI50:AI55"/>
    <mergeCell ref="AJ50:AJ55"/>
    <mergeCell ref="AK50:AK55"/>
    <mergeCell ref="AL50:AL55"/>
    <mergeCell ref="AM50:AM55"/>
    <mergeCell ref="BF50:BF53"/>
    <mergeCell ref="BG50:BG53"/>
    <mergeCell ref="R52:R54"/>
    <mergeCell ref="S52:S54"/>
    <mergeCell ref="T52:T54"/>
    <mergeCell ref="U52:U54"/>
    <mergeCell ref="V52:V54"/>
    <mergeCell ref="W52:W54"/>
    <mergeCell ref="X52:X54"/>
    <mergeCell ref="Y52:Y54"/>
    <mergeCell ref="AZ50:AZ53"/>
    <mergeCell ref="BA50:BA55"/>
    <mergeCell ref="BB50:BB53"/>
    <mergeCell ref="BC50:BC53"/>
    <mergeCell ref="BD50:BD53"/>
    <mergeCell ref="BE50:BE53"/>
    <mergeCell ref="AT50:AT55"/>
    <mergeCell ref="AU50:AU53"/>
    <mergeCell ref="AV50:AV53"/>
    <mergeCell ref="AW50:AW53"/>
    <mergeCell ref="AX50:AX53"/>
    <mergeCell ref="AY50:AY53"/>
    <mergeCell ref="AO50:AO55"/>
    <mergeCell ref="AP50:AP53"/>
    <mergeCell ref="G56:G57"/>
    <mergeCell ref="H56:H57"/>
    <mergeCell ref="I56:I57"/>
    <mergeCell ref="J56:J57"/>
    <mergeCell ref="K56:K57"/>
    <mergeCell ref="L56:L57"/>
    <mergeCell ref="A56:A57"/>
    <mergeCell ref="B56:B57"/>
    <mergeCell ref="C56:C57"/>
    <mergeCell ref="D56:D57"/>
    <mergeCell ref="E56:E57"/>
    <mergeCell ref="F56:F57"/>
    <mergeCell ref="S56:S57"/>
    <mergeCell ref="T56:T57"/>
    <mergeCell ref="U56:U57"/>
    <mergeCell ref="V56:V57"/>
    <mergeCell ref="W56:W57"/>
    <mergeCell ref="X56:X57"/>
    <mergeCell ref="M56:M57"/>
    <mergeCell ref="N56:N57"/>
    <mergeCell ref="O56:O57"/>
    <mergeCell ref="P56:P57"/>
    <mergeCell ref="Q56:Q57"/>
    <mergeCell ref="R56:R57"/>
    <mergeCell ref="AH56:AH57"/>
    <mergeCell ref="AI56:AI57"/>
    <mergeCell ref="AJ56:AJ57"/>
    <mergeCell ref="Y56:Y57"/>
    <mergeCell ref="Z56:Z57"/>
    <mergeCell ref="AA56:AA57"/>
    <mergeCell ref="AB56:AB57"/>
    <mergeCell ref="AC56:AC57"/>
    <mergeCell ref="AD56:AD57"/>
    <mergeCell ref="BD56:BD57"/>
    <mergeCell ref="BE56:BE57"/>
    <mergeCell ref="BF56:BF57"/>
    <mergeCell ref="BG56:BG57"/>
    <mergeCell ref="A58:A59"/>
    <mergeCell ref="B58:B59"/>
    <mergeCell ref="C58:C59"/>
    <mergeCell ref="D58:D59"/>
    <mergeCell ref="E58:E59"/>
    <mergeCell ref="F58:F59"/>
    <mergeCell ref="AR56:AR57"/>
    <mergeCell ref="AS56:AS57"/>
    <mergeCell ref="BA56:BA57"/>
    <mergeCell ref="BB56:BB57"/>
    <mergeCell ref="BC56:BC57"/>
    <mergeCell ref="AK56:AK57"/>
    <mergeCell ref="AL56:AL57"/>
    <mergeCell ref="AM56:AM57"/>
    <mergeCell ref="AN56:AN57"/>
    <mergeCell ref="AO56:AO57"/>
    <mergeCell ref="AP56:AP57"/>
    <mergeCell ref="AE56:AE57"/>
    <mergeCell ref="AF56:AF57"/>
    <mergeCell ref="AG56:AG57"/>
    <mergeCell ref="O58:O59"/>
    <mergeCell ref="P58:P59"/>
    <mergeCell ref="Q58:Q59"/>
    <mergeCell ref="R58:R59"/>
    <mergeCell ref="G58:G59"/>
    <mergeCell ref="H58:H59"/>
    <mergeCell ref="I58:I59"/>
    <mergeCell ref="J58:J59"/>
    <mergeCell ref="K58:K59"/>
    <mergeCell ref="L58:L59"/>
    <mergeCell ref="BF58:BF59"/>
    <mergeCell ref="BG58:BG59"/>
    <mergeCell ref="A60:A61"/>
    <mergeCell ref="B60:B61"/>
    <mergeCell ref="C60:C61"/>
    <mergeCell ref="D60:D61"/>
    <mergeCell ref="E60:E61"/>
    <mergeCell ref="F60:F61"/>
    <mergeCell ref="AR58:AR59"/>
    <mergeCell ref="AS58:AS59"/>
    <mergeCell ref="BA58:BA59"/>
    <mergeCell ref="BB58:BB59"/>
    <mergeCell ref="BC58:BC59"/>
    <mergeCell ref="AK58:AK59"/>
    <mergeCell ref="AL58:AL59"/>
    <mergeCell ref="AM58:AM59"/>
    <mergeCell ref="AN58:AN59"/>
    <mergeCell ref="AO58:AO59"/>
    <mergeCell ref="AP58:AP59"/>
    <mergeCell ref="AE58:AE59"/>
    <mergeCell ref="AF58:AF59"/>
    <mergeCell ref="AG58:AG59"/>
    <mergeCell ref="AH58:AH59"/>
    <mergeCell ref="AI58:AI59"/>
    <mergeCell ref="R60:R61"/>
    <mergeCell ref="G60:G61"/>
    <mergeCell ref="H60:H61"/>
    <mergeCell ref="I60:I61"/>
    <mergeCell ref="J60:J61"/>
    <mergeCell ref="K60:K61"/>
    <mergeCell ref="L60:L61"/>
    <mergeCell ref="BD58:BD59"/>
    <mergeCell ref="BE58:BE59"/>
    <mergeCell ref="AJ58:AJ59"/>
    <mergeCell ref="Y58:Y59"/>
    <mergeCell ref="Z58:Z59"/>
    <mergeCell ref="AA58:AA59"/>
    <mergeCell ref="AB58:AB59"/>
    <mergeCell ref="AC58:AC59"/>
    <mergeCell ref="AD58:AD59"/>
    <mergeCell ref="S58:S59"/>
    <mergeCell ref="T58:T59"/>
    <mergeCell ref="U58:U59"/>
    <mergeCell ref="V58:V59"/>
    <mergeCell ref="W58:W59"/>
    <mergeCell ref="X58:X59"/>
    <mergeCell ref="M58:M59"/>
    <mergeCell ref="N58:N59"/>
    <mergeCell ref="A62:A64"/>
    <mergeCell ref="B62:B64"/>
    <mergeCell ref="C62:C64"/>
    <mergeCell ref="D62:D64"/>
    <mergeCell ref="E62:E64"/>
    <mergeCell ref="H62:H64"/>
    <mergeCell ref="I62:I64"/>
    <mergeCell ref="AK60:AK61"/>
    <mergeCell ref="AL60:AL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J62:J64"/>
    <mergeCell ref="K62:K64"/>
    <mergeCell ref="L62:L64"/>
    <mergeCell ref="M62:M64"/>
    <mergeCell ref="N62:N64"/>
    <mergeCell ref="O62:O64"/>
    <mergeCell ref="BE60:BE61"/>
    <mergeCell ref="BF60:BF61"/>
    <mergeCell ref="BG60:BG61"/>
    <mergeCell ref="BA60:BA61"/>
    <mergeCell ref="BB60:BB61"/>
    <mergeCell ref="BC60:BC61"/>
    <mergeCell ref="BD60:BD61"/>
    <mergeCell ref="AO60:AO61"/>
    <mergeCell ref="AP60:AP61"/>
    <mergeCell ref="AR60:AR61"/>
    <mergeCell ref="V60:V61"/>
    <mergeCell ref="W60:W61"/>
    <mergeCell ref="X60:X61"/>
    <mergeCell ref="M60:M61"/>
    <mergeCell ref="N60:N61"/>
    <mergeCell ref="O60:O61"/>
    <mergeCell ref="P60:P61"/>
    <mergeCell ref="Q60:Q61"/>
    <mergeCell ref="AM62:AM64"/>
    <mergeCell ref="AN62:AN64"/>
    <mergeCell ref="AO62:AO64"/>
    <mergeCell ref="AP62:AP64"/>
    <mergeCell ref="P62:P64"/>
    <mergeCell ref="Q62:Q64"/>
    <mergeCell ref="AG62:AG64"/>
    <mergeCell ref="AH62:AH64"/>
    <mergeCell ref="AI62:AI64"/>
    <mergeCell ref="AJ62:AJ64"/>
    <mergeCell ref="BC62:BC64"/>
    <mergeCell ref="BD62:BD64"/>
    <mergeCell ref="BE62:BE64"/>
    <mergeCell ref="BF62:BF64"/>
    <mergeCell ref="BG62:BG64"/>
    <mergeCell ref="A65:A66"/>
    <mergeCell ref="B65:B66"/>
    <mergeCell ref="C65:C66"/>
    <mergeCell ref="D65:D66"/>
    <mergeCell ref="E65:E66"/>
    <mergeCell ref="AW62:AW64"/>
    <mergeCell ref="AX62:AX64"/>
    <mergeCell ref="AY62:AY64"/>
    <mergeCell ref="AZ62:AZ64"/>
    <mergeCell ref="BA62:BA64"/>
    <mergeCell ref="BB62:BB64"/>
    <mergeCell ref="AQ62:AQ64"/>
    <mergeCell ref="AR62:AR64"/>
    <mergeCell ref="AS62:AS64"/>
    <mergeCell ref="AT62:AT64"/>
    <mergeCell ref="AU62:AU64"/>
    <mergeCell ref="AV62:AV64"/>
    <mergeCell ref="AK62:AK64"/>
    <mergeCell ref="AL62:AL64"/>
    <mergeCell ref="AL65:AL66"/>
    <mergeCell ref="BA65:BA66"/>
    <mergeCell ref="A68:A70"/>
    <mergeCell ref="B68:B70"/>
    <mergeCell ref="C68:C70"/>
    <mergeCell ref="D68:D70"/>
    <mergeCell ref="E68:E70"/>
    <mergeCell ref="N65:N66"/>
    <mergeCell ref="O65:O66"/>
    <mergeCell ref="P65:P66"/>
    <mergeCell ref="Q65:Q66"/>
    <mergeCell ref="AG65:AG66"/>
    <mergeCell ref="AH65:AH66"/>
    <mergeCell ref="H65:H66"/>
    <mergeCell ref="I65:I66"/>
    <mergeCell ref="J65:J66"/>
    <mergeCell ref="K65:K66"/>
    <mergeCell ref="L65:L66"/>
    <mergeCell ref="M65:M66"/>
    <mergeCell ref="H68:H70"/>
    <mergeCell ref="I68:I70"/>
    <mergeCell ref="J68:J70"/>
    <mergeCell ref="K68:K70"/>
    <mergeCell ref="L68:L70"/>
    <mergeCell ref="N68:N70"/>
    <mergeCell ref="O68:O70"/>
    <mergeCell ref="P68:P70"/>
    <mergeCell ref="Q68:Q70"/>
    <mergeCell ref="R68:R69"/>
    <mergeCell ref="S68:S69"/>
    <mergeCell ref="AI68:AI70"/>
    <mergeCell ref="AJ68:AJ70"/>
    <mergeCell ref="AK68:AK70"/>
    <mergeCell ref="Z68:Z69"/>
    <mergeCell ref="AA68:AA69"/>
    <mergeCell ref="AB68:AB69"/>
    <mergeCell ref="AC68:AC69"/>
    <mergeCell ref="AD68:AD69"/>
    <mergeCell ref="AI65:AI66"/>
    <mergeCell ref="AJ65:AJ66"/>
    <mergeCell ref="AK65:AK66"/>
    <mergeCell ref="T68:T69"/>
    <mergeCell ref="U68:U69"/>
    <mergeCell ref="V68:V69"/>
    <mergeCell ref="W68:W69"/>
    <mergeCell ref="X68:X69"/>
    <mergeCell ref="Y68:Y69"/>
    <mergeCell ref="BD68:BD70"/>
    <mergeCell ref="BE68:BE70"/>
    <mergeCell ref="BF68:BF70"/>
    <mergeCell ref="BG68:BG70"/>
    <mergeCell ref="A71:A72"/>
    <mergeCell ref="B71:B72"/>
    <mergeCell ref="C71:C72"/>
    <mergeCell ref="D71:D72"/>
    <mergeCell ref="E71:E72"/>
    <mergeCell ref="H71:H72"/>
    <mergeCell ref="AX68:AX70"/>
    <mergeCell ref="AY68:AY70"/>
    <mergeCell ref="AZ68:AZ70"/>
    <mergeCell ref="BA68:BA70"/>
    <mergeCell ref="BB68:BB70"/>
    <mergeCell ref="BC68:BC70"/>
    <mergeCell ref="AL68:AL70"/>
    <mergeCell ref="AT68:AT70"/>
    <mergeCell ref="AU68:AU70"/>
    <mergeCell ref="AV68:AV70"/>
    <mergeCell ref="AW68:AW70"/>
    <mergeCell ref="AF68:AF69"/>
    <mergeCell ref="AG68:AG70"/>
    <mergeCell ref="M68:M70"/>
    <mergeCell ref="AH68:AH70"/>
    <mergeCell ref="AT71:AT72"/>
    <mergeCell ref="AU71:AU72"/>
    <mergeCell ref="O71:O72"/>
    <mergeCell ref="P71:P72"/>
    <mergeCell ref="Q71:Q72"/>
    <mergeCell ref="AG71:AG72"/>
    <mergeCell ref="AH71:AH72"/>
    <mergeCell ref="AI71:AI72"/>
    <mergeCell ref="AE68:AE69"/>
    <mergeCell ref="I71:I72"/>
    <mergeCell ref="J71:J72"/>
    <mergeCell ref="K71:K72"/>
    <mergeCell ref="L71:L72"/>
    <mergeCell ref="M71:M72"/>
    <mergeCell ref="N71:N72"/>
    <mergeCell ref="BB71:BB72"/>
    <mergeCell ref="BC71:BC72"/>
    <mergeCell ref="BD71:BD72"/>
    <mergeCell ref="BE71:BE72"/>
    <mergeCell ref="BF71:BF72"/>
    <mergeCell ref="BG71:BG72"/>
    <mergeCell ref="AV71:AV72"/>
    <mergeCell ref="AW71:AW72"/>
    <mergeCell ref="AX71:AX72"/>
    <mergeCell ref="AY71:AY72"/>
    <mergeCell ref="AZ71:AZ72"/>
    <mergeCell ref="BA71:BA72"/>
    <mergeCell ref="AS60:AS61"/>
    <mergeCell ref="D89:I89"/>
    <mergeCell ref="D90:I90"/>
    <mergeCell ref="D88:I88"/>
    <mergeCell ref="AN25:AN30"/>
    <mergeCell ref="AN31:AN33"/>
    <mergeCell ref="AN50:AN51"/>
    <mergeCell ref="AN52:AN54"/>
    <mergeCell ref="AM60:AM61"/>
    <mergeCell ref="AN60:AN61"/>
    <mergeCell ref="D82:I82"/>
    <mergeCell ref="D83:I83"/>
    <mergeCell ref="D84:I84"/>
    <mergeCell ref="D85:I85"/>
    <mergeCell ref="D86:I86"/>
    <mergeCell ref="D87:I87"/>
    <mergeCell ref="B77:L77"/>
    <mergeCell ref="D78:I78"/>
    <mergeCell ref="D79:I79"/>
    <mergeCell ref="D80:I80"/>
    <mergeCell ref="D81:I81"/>
    <mergeCell ref="AJ71:AJ72"/>
    <mergeCell ref="AK71:AK72"/>
    <mergeCell ref="AL71:AL72"/>
  </mergeCells>
  <conditionalFormatting sqref="Q16 Q46 Q19 Q22 Q50 Q74 Q48">
    <cfRule type="cellIs" dxfId="1002" priority="966" operator="equal">
      <formula>#REF!</formula>
    </cfRule>
    <cfRule type="cellIs" dxfId="1001" priority="968" operator="equal">
      <formula>#REF!</formula>
    </cfRule>
    <cfRule type="cellIs" dxfId="1000" priority="969" operator="equal">
      <formula>#REF!</formula>
    </cfRule>
    <cfRule type="cellIs" dxfId="999" priority="970" operator="equal">
      <formula>#REF!</formula>
    </cfRule>
    <cfRule type="cellIs" dxfId="998" priority="971" operator="equal">
      <formula>#REF!</formula>
    </cfRule>
    <cfRule type="cellIs" dxfId="997" priority="972" operator="equal">
      <formula>#REF!</formula>
    </cfRule>
    <cfRule type="cellIs" dxfId="996" priority="973" operator="equal">
      <formula>#REF!</formula>
    </cfRule>
    <cfRule type="cellIs" dxfId="995" priority="974" operator="equal">
      <formula>#REF!</formula>
    </cfRule>
    <cfRule type="cellIs" dxfId="994" priority="975" operator="equal">
      <formula>#REF!</formula>
    </cfRule>
    <cfRule type="cellIs" dxfId="993" priority="976" operator="equal">
      <formula>#REF!</formula>
    </cfRule>
    <cfRule type="cellIs" dxfId="992" priority="977" operator="equal">
      <formula>#REF!</formula>
    </cfRule>
    <cfRule type="cellIs" dxfId="991" priority="978" operator="equal">
      <formula>#REF!</formula>
    </cfRule>
    <cfRule type="cellIs" dxfId="990" priority="979" operator="equal">
      <formula>#REF!</formula>
    </cfRule>
    <cfRule type="cellIs" dxfId="989" priority="980" operator="equal">
      <formula>#REF!</formula>
    </cfRule>
    <cfRule type="cellIs" dxfId="988" priority="981" operator="equal">
      <formula>#REF!</formula>
    </cfRule>
    <cfRule type="cellIs" dxfId="987" priority="982" operator="equal">
      <formula>#REF!</formula>
    </cfRule>
    <cfRule type="cellIs" dxfId="986" priority="983" operator="equal">
      <formula>#REF!</formula>
    </cfRule>
    <cfRule type="cellIs" dxfId="985" priority="984" operator="equal">
      <formula>#REF!</formula>
    </cfRule>
    <cfRule type="cellIs" dxfId="984" priority="985" operator="equal">
      <formula>#REF!</formula>
    </cfRule>
    <cfRule type="cellIs" dxfId="983" priority="986" operator="equal">
      <formula>#REF!</formula>
    </cfRule>
    <cfRule type="cellIs" dxfId="982" priority="987" operator="equal">
      <formula>#REF!</formula>
    </cfRule>
    <cfRule type="cellIs" dxfId="981" priority="988" operator="equal">
      <formula>#REF!</formula>
    </cfRule>
    <cfRule type="cellIs" dxfId="980" priority="989" operator="equal">
      <formula>#REF!</formula>
    </cfRule>
    <cfRule type="cellIs" dxfId="979" priority="990" operator="equal">
      <formula>#REF!</formula>
    </cfRule>
    <cfRule type="cellIs" dxfId="978" priority="991" operator="equal">
      <formula>#REF!</formula>
    </cfRule>
    <cfRule type="cellIs" dxfId="977" priority="992" operator="equal">
      <formula>#REF!</formula>
    </cfRule>
    <cfRule type="cellIs" dxfId="976" priority="993" operator="equal">
      <formula>#REF!</formula>
    </cfRule>
    <cfRule type="cellIs" dxfId="975" priority="994" operator="equal">
      <formula>#REF!</formula>
    </cfRule>
    <cfRule type="cellIs" dxfId="974" priority="995" operator="equal">
      <formula>#REF!</formula>
    </cfRule>
    <cfRule type="cellIs" dxfId="973" priority="996" operator="equal">
      <formula>#REF!</formula>
    </cfRule>
    <cfRule type="cellIs" dxfId="972" priority="997" operator="equal">
      <formula>#REF!</formula>
    </cfRule>
    <cfRule type="cellIs" dxfId="971" priority="998" operator="equal">
      <formula>#REF!</formula>
    </cfRule>
    <cfRule type="cellIs" dxfId="970" priority="999" operator="equal">
      <formula>#REF!</formula>
    </cfRule>
    <cfRule type="cellIs" dxfId="969" priority="1000" operator="equal">
      <formula>#REF!</formula>
    </cfRule>
    <cfRule type="cellIs" dxfId="968" priority="1001" operator="equal">
      <formula>#REF!</formula>
    </cfRule>
    <cfRule type="cellIs" dxfId="967" priority="1002" operator="equal">
      <formula>#REF!</formula>
    </cfRule>
    <cfRule type="cellIs" dxfId="966" priority="1003" operator="equal">
      <formula>#REF!</formula>
    </cfRule>
  </conditionalFormatting>
  <conditionalFormatting sqref="L74 N16 N46 N19 N22 N50 N74 I74 N48">
    <cfRule type="cellIs" dxfId="965" priority="967" operator="equal">
      <formula>#REF!</formula>
    </cfRule>
  </conditionalFormatting>
  <conditionalFormatting sqref="AE74">
    <cfRule type="cellIs" dxfId="964" priority="965" operator="equal">
      <formula>#REF!</formula>
    </cfRule>
  </conditionalFormatting>
  <conditionalFormatting sqref="AG74">
    <cfRule type="cellIs" dxfId="963" priority="964" operator="equal">
      <formula>#REF!</formula>
    </cfRule>
  </conditionalFormatting>
  <conditionalFormatting sqref="L16 L46 L19 L22 L50 L48">
    <cfRule type="cellIs" dxfId="962" priority="959" operator="equal">
      <formula>"ALTA"</formula>
    </cfRule>
    <cfRule type="cellIs" dxfId="961" priority="960" operator="equal">
      <formula>"MUY ALTA"</formula>
    </cfRule>
    <cfRule type="cellIs" dxfId="960" priority="961" operator="equal">
      <formula>"MEDIA"</formula>
    </cfRule>
    <cfRule type="cellIs" dxfId="959" priority="962" operator="equal">
      <formula>"BAJA"</formula>
    </cfRule>
    <cfRule type="cellIs" dxfId="958" priority="963" operator="equal">
      <formula>"MUY BAJA"</formula>
    </cfRule>
  </conditionalFormatting>
  <conditionalFormatting sqref="N16 N46 N19 N22 N50 N48">
    <cfRule type="cellIs" dxfId="957" priority="951" operator="equal">
      <formula>"CATASTRÓFICO (RC-F)"</formula>
    </cfRule>
    <cfRule type="cellIs" dxfId="956" priority="952" operator="equal">
      <formula>"MAYOR (RC-F)"</formula>
    </cfRule>
    <cfRule type="cellIs" dxfId="955" priority="953" operator="equal">
      <formula>"MODERADO (RC-F)"</formula>
    </cfRule>
    <cfRule type="cellIs" dxfId="954" priority="954" operator="equal">
      <formula>"CATASTRÓFICO"</formula>
    </cfRule>
    <cfRule type="cellIs" dxfId="953" priority="955" operator="equal">
      <formula>"MAYOR"</formula>
    </cfRule>
    <cfRule type="cellIs" dxfId="952" priority="956" operator="equal">
      <formula>"MODERADO"</formula>
    </cfRule>
    <cfRule type="cellIs" dxfId="951" priority="957" operator="equal">
      <formula>"MENOR"</formula>
    </cfRule>
    <cfRule type="cellIs" dxfId="950" priority="958" operator="equal">
      <formula>"LEVE"</formula>
    </cfRule>
  </conditionalFormatting>
  <conditionalFormatting sqref="Q16 AI16 AI46 Q46 Q19 AI19 Q22 AI22 Q50 AI50 Q48 AI48">
    <cfRule type="cellIs" dxfId="949" priority="944" operator="equal">
      <formula>"EXTREMO (RC/F)"</formula>
    </cfRule>
    <cfRule type="cellIs" dxfId="948" priority="945" operator="equal">
      <formula>"ALTO (RC/F)"</formula>
    </cfRule>
    <cfRule type="cellIs" dxfId="947" priority="946" operator="equal">
      <formula>"MODERADO (RC/F)"</formula>
    </cfRule>
    <cfRule type="cellIs" dxfId="946" priority="947" operator="equal">
      <formula>"EXTREMO"</formula>
    </cfRule>
    <cfRule type="cellIs" dxfId="945" priority="948" operator="equal">
      <formula>"ALTO"</formula>
    </cfRule>
    <cfRule type="cellIs" dxfId="944" priority="949" operator="equal">
      <formula>"MODERADO"</formula>
    </cfRule>
    <cfRule type="cellIs" dxfId="943" priority="950" operator="equal">
      <formula>"BAJO"</formula>
    </cfRule>
  </conditionalFormatting>
  <conditionalFormatting sqref="AE16:AE17 AE19:AE22 AE43:AE50">
    <cfRule type="cellIs" dxfId="942" priority="939" operator="equal">
      <formula>"MUY ALTA"</formula>
    </cfRule>
    <cfRule type="cellIs" dxfId="941" priority="940" operator="equal">
      <formula>"ALTA"</formula>
    </cfRule>
    <cfRule type="cellIs" dxfId="940" priority="941" operator="equal">
      <formula>"MEDIA"</formula>
    </cfRule>
    <cfRule type="cellIs" dxfId="939" priority="942" operator="equal">
      <formula>"BAJA"</formula>
    </cfRule>
    <cfRule type="cellIs" dxfId="938" priority="943" operator="equal">
      <formula>"MUY BAJA"</formula>
    </cfRule>
  </conditionalFormatting>
  <conditionalFormatting sqref="AG16 AG46 AG19 AG22 AG50 AG48">
    <cfRule type="cellIs" dxfId="937" priority="934" operator="equal">
      <formula>"CATASTROFICO"</formula>
    </cfRule>
    <cfRule type="cellIs" dxfId="936" priority="935" operator="equal">
      <formula>"MAYOR"</formula>
    </cfRule>
    <cfRule type="cellIs" dxfId="935" priority="936" operator="equal">
      <formula>"MODERADO"</formula>
    </cfRule>
    <cfRule type="cellIs" dxfId="934" priority="937" operator="equal">
      <formula>"MENOR"</formula>
    </cfRule>
    <cfRule type="cellIs" dxfId="933" priority="938" operator="equal">
      <formula>"LEVE"</formula>
    </cfRule>
  </conditionalFormatting>
  <conditionalFormatting sqref="AI16 AI46 AI19 AI22 AI50 AI48">
    <cfRule type="cellIs" dxfId="932" priority="897" operator="equal">
      <formula>#REF!</formula>
    </cfRule>
    <cfRule type="cellIs" dxfId="931" priority="898" operator="equal">
      <formula>#REF!</formula>
    </cfRule>
    <cfRule type="cellIs" dxfId="930" priority="899" operator="equal">
      <formula>#REF!</formula>
    </cfRule>
    <cfRule type="cellIs" dxfId="929" priority="900" operator="equal">
      <formula>#REF!</formula>
    </cfRule>
    <cfRule type="cellIs" dxfId="928" priority="901" operator="equal">
      <formula>#REF!</formula>
    </cfRule>
    <cfRule type="cellIs" dxfId="927" priority="902" operator="equal">
      <formula>#REF!</formula>
    </cfRule>
    <cfRule type="cellIs" dxfId="926" priority="903" operator="equal">
      <formula>#REF!</formula>
    </cfRule>
    <cfRule type="cellIs" dxfId="925" priority="904" operator="equal">
      <formula>#REF!</formula>
    </cfRule>
    <cfRule type="cellIs" dxfId="924" priority="905" operator="equal">
      <formula>#REF!</formula>
    </cfRule>
    <cfRule type="cellIs" dxfId="923" priority="906" operator="equal">
      <formula>#REF!</formula>
    </cfRule>
    <cfRule type="cellIs" dxfId="922" priority="907" operator="equal">
      <formula>#REF!</formula>
    </cfRule>
    <cfRule type="cellIs" dxfId="921" priority="908" operator="equal">
      <formula>#REF!</formula>
    </cfRule>
    <cfRule type="cellIs" dxfId="920" priority="909" operator="equal">
      <formula>#REF!</formula>
    </cfRule>
    <cfRule type="cellIs" dxfId="919" priority="910" operator="equal">
      <formula>#REF!</formula>
    </cfRule>
    <cfRule type="cellIs" dxfId="918" priority="911" operator="equal">
      <formula>#REF!</formula>
    </cfRule>
    <cfRule type="cellIs" dxfId="917" priority="912" operator="equal">
      <formula>#REF!</formula>
    </cfRule>
    <cfRule type="cellIs" dxfId="916" priority="913" operator="equal">
      <formula>#REF!</formula>
    </cfRule>
    <cfRule type="cellIs" dxfId="915" priority="914" operator="equal">
      <formula>#REF!</formula>
    </cfRule>
    <cfRule type="cellIs" dxfId="914" priority="915" operator="equal">
      <formula>#REF!</formula>
    </cfRule>
    <cfRule type="cellIs" dxfId="913" priority="916" operator="equal">
      <formula>#REF!</formula>
    </cfRule>
    <cfRule type="cellIs" dxfId="912" priority="917" operator="equal">
      <formula>#REF!</formula>
    </cfRule>
    <cfRule type="cellIs" dxfId="911" priority="918" operator="equal">
      <formula>#REF!</formula>
    </cfRule>
    <cfRule type="cellIs" dxfId="910" priority="919" operator="equal">
      <formula>#REF!</formula>
    </cfRule>
    <cfRule type="cellIs" dxfId="909" priority="920" operator="equal">
      <formula>#REF!</formula>
    </cfRule>
    <cfRule type="cellIs" dxfId="908" priority="921" operator="equal">
      <formula>#REF!</formula>
    </cfRule>
    <cfRule type="cellIs" dxfId="907" priority="922" operator="equal">
      <formula>#REF!</formula>
    </cfRule>
    <cfRule type="cellIs" dxfId="906" priority="923" operator="equal">
      <formula>#REF!</formula>
    </cfRule>
    <cfRule type="cellIs" dxfId="905" priority="924" operator="equal">
      <formula>#REF!</formula>
    </cfRule>
    <cfRule type="cellIs" dxfId="904" priority="925" operator="equal">
      <formula>#REF!</formula>
    </cfRule>
    <cfRule type="cellIs" dxfId="903" priority="926" operator="equal">
      <formula>#REF!</formula>
    </cfRule>
    <cfRule type="cellIs" dxfId="902" priority="927" operator="equal">
      <formula>#REF!</formula>
    </cfRule>
    <cfRule type="cellIs" dxfId="901" priority="928" operator="equal">
      <formula>#REF!</formula>
    </cfRule>
    <cfRule type="cellIs" dxfId="900" priority="929" operator="equal">
      <formula>#REF!</formula>
    </cfRule>
    <cfRule type="cellIs" dxfId="899" priority="930" operator="equal">
      <formula>#REF!</formula>
    </cfRule>
    <cfRule type="cellIs" dxfId="898" priority="931" operator="equal">
      <formula>#REF!</formula>
    </cfRule>
    <cfRule type="cellIs" dxfId="897" priority="932" operator="equal">
      <formula>#REF!</formula>
    </cfRule>
    <cfRule type="cellIs" dxfId="896" priority="933" operator="equal">
      <formula>#REF!</formula>
    </cfRule>
  </conditionalFormatting>
  <conditionalFormatting sqref="Q71 Q73">
    <cfRule type="cellIs" dxfId="895" priority="859" operator="equal">
      <formula>#REF!</formula>
    </cfRule>
    <cfRule type="cellIs" dxfId="894" priority="861" operator="equal">
      <formula>#REF!</formula>
    </cfRule>
    <cfRule type="cellIs" dxfId="893" priority="862" operator="equal">
      <formula>#REF!</formula>
    </cfRule>
    <cfRule type="cellIs" dxfId="892" priority="863" operator="equal">
      <formula>#REF!</formula>
    </cfRule>
    <cfRule type="cellIs" dxfId="891" priority="864" operator="equal">
      <formula>#REF!</formula>
    </cfRule>
    <cfRule type="cellIs" dxfId="890" priority="865" operator="equal">
      <formula>#REF!</formula>
    </cfRule>
    <cfRule type="cellIs" dxfId="889" priority="866" operator="equal">
      <formula>#REF!</formula>
    </cfRule>
    <cfRule type="cellIs" dxfId="888" priority="867" operator="equal">
      <formula>#REF!</formula>
    </cfRule>
    <cfRule type="cellIs" dxfId="887" priority="868" operator="equal">
      <formula>#REF!</formula>
    </cfRule>
    <cfRule type="cellIs" dxfId="886" priority="869" operator="equal">
      <formula>#REF!</formula>
    </cfRule>
    <cfRule type="cellIs" dxfId="885" priority="870" operator="equal">
      <formula>#REF!</formula>
    </cfRule>
    <cfRule type="cellIs" dxfId="884" priority="871" operator="equal">
      <formula>#REF!</formula>
    </cfRule>
    <cfRule type="cellIs" dxfId="883" priority="872" operator="equal">
      <formula>#REF!</formula>
    </cfRule>
    <cfRule type="cellIs" dxfId="882" priority="873" operator="equal">
      <formula>#REF!</formula>
    </cfRule>
    <cfRule type="cellIs" dxfId="881" priority="874" operator="equal">
      <formula>#REF!</formula>
    </cfRule>
    <cfRule type="cellIs" dxfId="880" priority="875" operator="equal">
      <formula>#REF!</formula>
    </cfRule>
    <cfRule type="cellIs" dxfId="879" priority="876" operator="equal">
      <formula>#REF!</formula>
    </cfRule>
    <cfRule type="cellIs" dxfId="878" priority="877" operator="equal">
      <formula>#REF!</formula>
    </cfRule>
    <cfRule type="cellIs" dxfId="877" priority="878" operator="equal">
      <formula>#REF!</formula>
    </cfRule>
    <cfRule type="cellIs" dxfId="876" priority="879" operator="equal">
      <formula>#REF!</formula>
    </cfRule>
    <cfRule type="cellIs" dxfId="875" priority="880" operator="equal">
      <formula>#REF!</formula>
    </cfRule>
    <cfRule type="cellIs" dxfId="874" priority="881" operator="equal">
      <formula>#REF!</formula>
    </cfRule>
    <cfRule type="cellIs" dxfId="873" priority="882" operator="equal">
      <formula>#REF!</formula>
    </cfRule>
    <cfRule type="cellIs" dxfId="872" priority="883" operator="equal">
      <formula>#REF!</formula>
    </cfRule>
    <cfRule type="cellIs" dxfId="871" priority="884" operator="equal">
      <formula>#REF!</formula>
    </cfRule>
    <cfRule type="cellIs" dxfId="870" priority="885" operator="equal">
      <formula>#REF!</formula>
    </cfRule>
    <cfRule type="cellIs" dxfId="869" priority="886" operator="equal">
      <formula>#REF!</formula>
    </cfRule>
    <cfRule type="cellIs" dxfId="868" priority="887" operator="equal">
      <formula>#REF!</formula>
    </cfRule>
    <cfRule type="cellIs" dxfId="867" priority="888" operator="equal">
      <formula>#REF!</formula>
    </cfRule>
    <cfRule type="cellIs" dxfId="866" priority="889" operator="equal">
      <formula>#REF!</formula>
    </cfRule>
    <cfRule type="cellIs" dxfId="865" priority="890" operator="equal">
      <formula>#REF!</formula>
    </cfRule>
    <cfRule type="cellIs" dxfId="864" priority="891" operator="equal">
      <formula>#REF!</formula>
    </cfRule>
    <cfRule type="cellIs" dxfId="863" priority="892" operator="equal">
      <formula>#REF!</formula>
    </cfRule>
    <cfRule type="cellIs" dxfId="862" priority="893" operator="equal">
      <formula>#REF!</formula>
    </cfRule>
    <cfRule type="cellIs" dxfId="861" priority="894" operator="equal">
      <formula>#REF!</formula>
    </cfRule>
    <cfRule type="cellIs" dxfId="860" priority="895" operator="equal">
      <formula>#REF!</formula>
    </cfRule>
    <cfRule type="cellIs" dxfId="859" priority="896" operator="equal">
      <formula>#REF!</formula>
    </cfRule>
  </conditionalFormatting>
  <conditionalFormatting sqref="N71 N73">
    <cfRule type="cellIs" dxfId="858" priority="860" operator="equal">
      <formula>#REF!</formula>
    </cfRule>
  </conditionalFormatting>
  <conditionalFormatting sqref="L71 L73">
    <cfRule type="cellIs" dxfId="857" priority="854" operator="equal">
      <formula>"ALTA"</formula>
    </cfRule>
    <cfRule type="cellIs" dxfId="856" priority="855" operator="equal">
      <formula>"MUY ALTA"</formula>
    </cfRule>
    <cfRule type="cellIs" dxfId="855" priority="856" operator="equal">
      <formula>"MEDIA"</formula>
    </cfRule>
    <cfRule type="cellIs" dxfId="854" priority="857" operator="equal">
      <formula>"BAJA"</formula>
    </cfRule>
    <cfRule type="cellIs" dxfId="853" priority="858" operator="equal">
      <formula>"MUY BAJA"</formula>
    </cfRule>
  </conditionalFormatting>
  <conditionalFormatting sqref="N71 N73">
    <cfRule type="cellIs" dxfId="852" priority="846" operator="equal">
      <formula>"CATASTRÓFICO (RC-F)"</formula>
    </cfRule>
    <cfRule type="cellIs" dxfId="851" priority="847" operator="equal">
      <formula>"MAYOR (RC-F)"</formula>
    </cfRule>
    <cfRule type="cellIs" dxfId="850" priority="848" operator="equal">
      <formula>"MODERADO (RC-F)"</formula>
    </cfRule>
    <cfRule type="cellIs" dxfId="849" priority="849" operator="equal">
      <formula>"CATASTRÓFICO"</formula>
    </cfRule>
    <cfRule type="cellIs" dxfId="848" priority="850" operator="equal">
      <formula>"MAYOR"</formula>
    </cfRule>
    <cfRule type="cellIs" dxfId="847" priority="851" operator="equal">
      <formula>"MODERADO"</formula>
    </cfRule>
    <cfRule type="cellIs" dxfId="846" priority="852" operator="equal">
      <formula>"MENOR"</formula>
    </cfRule>
    <cfRule type="cellIs" dxfId="845" priority="853" operator="equal">
      <formula>"LEVE"</formula>
    </cfRule>
  </conditionalFormatting>
  <conditionalFormatting sqref="AI71 Q71 Q73 AI73">
    <cfRule type="cellIs" dxfId="844" priority="839" operator="equal">
      <formula>"EXTREMO (RC/F)"</formula>
    </cfRule>
    <cfRule type="cellIs" dxfId="843" priority="840" operator="equal">
      <formula>"ALTO (RC/F)"</formula>
    </cfRule>
    <cfRule type="cellIs" dxfId="842" priority="841" operator="equal">
      <formula>"MODERADO (RC/F)"</formula>
    </cfRule>
    <cfRule type="cellIs" dxfId="841" priority="842" operator="equal">
      <formula>"EXTREMO"</formula>
    </cfRule>
    <cfRule type="cellIs" dxfId="840" priority="843" operator="equal">
      <formula>"ALTO"</formula>
    </cfRule>
    <cfRule type="cellIs" dxfId="839" priority="844" operator="equal">
      <formula>"MODERADO"</formula>
    </cfRule>
    <cfRule type="cellIs" dxfId="838" priority="845" operator="equal">
      <formula>"BAJO"</formula>
    </cfRule>
  </conditionalFormatting>
  <conditionalFormatting sqref="AE52 AE70:AE73 AE55">
    <cfRule type="cellIs" dxfId="837" priority="834" operator="equal">
      <formula>"MUY ALTA"</formula>
    </cfRule>
    <cfRule type="cellIs" dxfId="836" priority="835" operator="equal">
      <formula>"ALTA"</formula>
    </cfRule>
    <cfRule type="cellIs" dxfId="835" priority="836" operator="equal">
      <formula>"MEDIA"</formula>
    </cfRule>
    <cfRule type="cellIs" dxfId="834" priority="837" operator="equal">
      <formula>"BAJA"</formula>
    </cfRule>
    <cfRule type="cellIs" dxfId="833" priority="838" operator="equal">
      <formula>"MUY BAJA"</formula>
    </cfRule>
  </conditionalFormatting>
  <conditionalFormatting sqref="AG71 AG73">
    <cfRule type="cellIs" dxfId="832" priority="829" operator="equal">
      <formula>"CATASTROFICO"</formula>
    </cfRule>
    <cfRule type="cellIs" dxfId="831" priority="830" operator="equal">
      <formula>"MAYOR"</formula>
    </cfRule>
    <cfRule type="cellIs" dxfId="830" priority="831" operator="equal">
      <formula>"MODERADO"</formula>
    </cfRule>
    <cfRule type="cellIs" dxfId="829" priority="832" operator="equal">
      <formula>"MENOR"</formula>
    </cfRule>
    <cfRule type="cellIs" dxfId="828" priority="833" operator="equal">
      <formula>"LEVE"</formula>
    </cfRule>
  </conditionalFormatting>
  <conditionalFormatting sqref="AI71 AI73">
    <cfRule type="cellIs" dxfId="827" priority="792" operator="equal">
      <formula>#REF!</formula>
    </cfRule>
    <cfRule type="cellIs" dxfId="826" priority="793" operator="equal">
      <formula>#REF!</formula>
    </cfRule>
    <cfRule type="cellIs" dxfId="825" priority="794" operator="equal">
      <formula>#REF!</formula>
    </cfRule>
    <cfRule type="cellIs" dxfId="824" priority="795" operator="equal">
      <formula>#REF!</formula>
    </cfRule>
    <cfRule type="cellIs" dxfId="823" priority="796" operator="equal">
      <formula>#REF!</formula>
    </cfRule>
    <cfRule type="cellIs" dxfId="822" priority="797" operator="equal">
      <formula>#REF!</formula>
    </cfRule>
    <cfRule type="cellIs" dxfId="821" priority="798" operator="equal">
      <formula>#REF!</formula>
    </cfRule>
    <cfRule type="cellIs" dxfId="820" priority="799" operator="equal">
      <formula>#REF!</formula>
    </cfRule>
    <cfRule type="cellIs" dxfId="819" priority="800" operator="equal">
      <formula>#REF!</formula>
    </cfRule>
    <cfRule type="cellIs" dxfId="818" priority="801" operator="equal">
      <formula>#REF!</formula>
    </cfRule>
    <cfRule type="cellIs" dxfId="817" priority="802" operator="equal">
      <formula>#REF!</formula>
    </cfRule>
    <cfRule type="cellIs" dxfId="816" priority="803" operator="equal">
      <formula>#REF!</formula>
    </cfRule>
    <cfRule type="cellIs" dxfId="815" priority="804" operator="equal">
      <formula>#REF!</formula>
    </cfRule>
    <cfRule type="cellIs" dxfId="814" priority="805" operator="equal">
      <formula>#REF!</formula>
    </cfRule>
    <cfRule type="cellIs" dxfId="813" priority="806" operator="equal">
      <formula>#REF!</formula>
    </cfRule>
    <cfRule type="cellIs" dxfId="812" priority="807" operator="equal">
      <formula>#REF!</formula>
    </cfRule>
    <cfRule type="cellIs" dxfId="811" priority="808" operator="equal">
      <formula>#REF!</formula>
    </cfRule>
    <cfRule type="cellIs" dxfId="810" priority="809" operator="equal">
      <formula>#REF!</formula>
    </cfRule>
    <cfRule type="cellIs" dxfId="809" priority="810" operator="equal">
      <formula>#REF!</formula>
    </cfRule>
    <cfRule type="cellIs" dxfId="808" priority="811" operator="equal">
      <formula>#REF!</formula>
    </cfRule>
    <cfRule type="cellIs" dxfId="807" priority="812" operator="equal">
      <formula>#REF!</formula>
    </cfRule>
    <cfRule type="cellIs" dxfId="806" priority="813" operator="equal">
      <formula>#REF!</formula>
    </cfRule>
    <cfRule type="cellIs" dxfId="805" priority="814" operator="equal">
      <formula>#REF!</formula>
    </cfRule>
    <cfRule type="cellIs" dxfId="804" priority="815" operator="equal">
      <formula>#REF!</formula>
    </cfRule>
    <cfRule type="cellIs" dxfId="803" priority="816" operator="equal">
      <formula>#REF!</formula>
    </cfRule>
    <cfRule type="cellIs" dxfId="802" priority="817" operator="equal">
      <formula>#REF!</formula>
    </cfRule>
    <cfRule type="cellIs" dxfId="801" priority="818" operator="equal">
      <formula>#REF!</formula>
    </cfRule>
    <cfRule type="cellIs" dxfId="800" priority="819" operator="equal">
      <formula>#REF!</formula>
    </cfRule>
    <cfRule type="cellIs" dxfId="799" priority="820" operator="equal">
      <formula>#REF!</formula>
    </cfRule>
    <cfRule type="cellIs" dxfId="798" priority="821" operator="equal">
      <formula>#REF!</formula>
    </cfRule>
    <cfRule type="cellIs" dxfId="797" priority="822" operator="equal">
      <formula>#REF!</formula>
    </cfRule>
    <cfRule type="cellIs" dxfId="796" priority="823" operator="equal">
      <formula>#REF!</formula>
    </cfRule>
    <cfRule type="cellIs" dxfId="795" priority="824" operator="equal">
      <formula>#REF!</formula>
    </cfRule>
    <cfRule type="cellIs" dxfId="794" priority="825" operator="equal">
      <formula>#REF!</formula>
    </cfRule>
    <cfRule type="cellIs" dxfId="793" priority="826" operator="equal">
      <formula>#REF!</formula>
    </cfRule>
    <cfRule type="cellIs" dxfId="792" priority="827" operator="equal">
      <formula>#REF!</formula>
    </cfRule>
    <cfRule type="cellIs" dxfId="791" priority="828" operator="equal">
      <formula>#REF!</formula>
    </cfRule>
  </conditionalFormatting>
  <conditionalFormatting sqref="Q34">
    <cfRule type="cellIs" dxfId="790" priority="754" operator="equal">
      <formula>#REF!</formula>
    </cfRule>
    <cfRule type="cellIs" dxfId="789" priority="756" operator="equal">
      <formula>#REF!</formula>
    </cfRule>
    <cfRule type="cellIs" dxfId="788" priority="757" operator="equal">
      <formula>#REF!</formula>
    </cfRule>
    <cfRule type="cellIs" dxfId="787" priority="758" operator="equal">
      <formula>#REF!</formula>
    </cfRule>
    <cfRule type="cellIs" dxfId="786" priority="759" operator="equal">
      <formula>#REF!</formula>
    </cfRule>
    <cfRule type="cellIs" dxfId="785" priority="760" operator="equal">
      <formula>#REF!</formula>
    </cfRule>
    <cfRule type="cellIs" dxfId="784" priority="761" operator="equal">
      <formula>#REF!</formula>
    </cfRule>
    <cfRule type="cellIs" dxfId="783" priority="762" operator="equal">
      <formula>#REF!</formula>
    </cfRule>
    <cfRule type="cellIs" dxfId="782" priority="763" operator="equal">
      <formula>#REF!</formula>
    </cfRule>
    <cfRule type="cellIs" dxfId="781" priority="764" operator="equal">
      <formula>#REF!</formula>
    </cfRule>
    <cfRule type="cellIs" dxfId="780" priority="765" operator="equal">
      <formula>#REF!</formula>
    </cfRule>
    <cfRule type="cellIs" dxfId="779" priority="766" operator="equal">
      <formula>#REF!</formula>
    </cfRule>
    <cfRule type="cellIs" dxfId="778" priority="767" operator="equal">
      <formula>#REF!</formula>
    </cfRule>
    <cfRule type="cellIs" dxfId="777" priority="768" operator="equal">
      <formula>#REF!</formula>
    </cfRule>
    <cfRule type="cellIs" dxfId="776" priority="769" operator="equal">
      <formula>#REF!</formula>
    </cfRule>
    <cfRule type="cellIs" dxfId="775" priority="770" operator="equal">
      <formula>#REF!</formula>
    </cfRule>
    <cfRule type="cellIs" dxfId="774" priority="771" operator="equal">
      <formula>#REF!</formula>
    </cfRule>
    <cfRule type="cellIs" dxfId="773" priority="772" operator="equal">
      <formula>#REF!</formula>
    </cfRule>
    <cfRule type="cellIs" dxfId="772" priority="773" operator="equal">
      <formula>#REF!</formula>
    </cfRule>
    <cfRule type="cellIs" dxfId="771" priority="774" operator="equal">
      <formula>#REF!</formula>
    </cfRule>
    <cfRule type="cellIs" dxfId="770" priority="775" operator="equal">
      <formula>#REF!</formula>
    </cfRule>
    <cfRule type="cellIs" dxfId="769" priority="776" operator="equal">
      <formula>#REF!</formula>
    </cfRule>
    <cfRule type="cellIs" dxfId="768" priority="777" operator="equal">
      <formula>#REF!</formula>
    </cfRule>
    <cfRule type="cellIs" dxfId="767" priority="778" operator="equal">
      <formula>#REF!</formula>
    </cfRule>
    <cfRule type="cellIs" dxfId="766" priority="779" operator="equal">
      <formula>#REF!</formula>
    </cfRule>
    <cfRule type="cellIs" dxfId="765" priority="780" operator="equal">
      <formula>#REF!</formula>
    </cfRule>
    <cfRule type="cellIs" dxfId="764" priority="781" operator="equal">
      <formula>#REF!</formula>
    </cfRule>
    <cfRule type="cellIs" dxfId="763" priority="782" operator="equal">
      <formula>#REF!</formula>
    </cfRule>
    <cfRule type="cellIs" dxfId="762" priority="783" operator="equal">
      <formula>#REF!</formula>
    </cfRule>
    <cfRule type="cellIs" dxfId="761" priority="784" operator="equal">
      <formula>#REF!</formula>
    </cfRule>
    <cfRule type="cellIs" dxfId="760" priority="785" operator="equal">
      <formula>#REF!</formula>
    </cfRule>
    <cfRule type="cellIs" dxfId="759" priority="786" operator="equal">
      <formula>#REF!</formula>
    </cfRule>
    <cfRule type="cellIs" dxfId="758" priority="787" operator="equal">
      <formula>#REF!</formula>
    </cfRule>
    <cfRule type="cellIs" dxfId="757" priority="788" operator="equal">
      <formula>#REF!</formula>
    </cfRule>
    <cfRule type="cellIs" dxfId="756" priority="789" operator="equal">
      <formula>#REF!</formula>
    </cfRule>
    <cfRule type="cellIs" dxfId="755" priority="790" operator="equal">
      <formula>#REF!</formula>
    </cfRule>
    <cfRule type="cellIs" dxfId="754" priority="791" operator="equal">
      <formula>#REF!</formula>
    </cfRule>
  </conditionalFormatting>
  <conditionalFormatting sqref="N34 N39">
    <cfRule type="cellIs" dxfId="753" priority="755" operator="equal">
      <formula>#REF!</formula>
    </cfRule>
  </conditionalFormatting>
  <conditionalFormatting sqref="L34 L39">
    <cfRule type="cellIs" dxfId="752" priority="749" operator="equal">
      <formula>"ALTA"</formula>
    </cfRule>
    <cfRule type="cellIs" dxfId="751" priority="750" operator="equal">
      <formula>"MUY ALTA"</formula>
    </cfRule>
    <cfRule type="cellIs" dxfId="750" priority="751" operator="equal">
      <formula>"MEDIA"</formula>
    </cfRule>
    <cfRule type="cellIs" dxfId="749" priority="752" operator="equal">
      <formula>"BAJA"</formula>
    </cfRule>
    <cfRule type="cellIs" dxfId="748" priority="753" operator="equal">
      <formula>"MUY BAJA"</formula>
    </cfRule>
  </conditionalFormatting>
  <conditionalFormatting sqref="N34 N39">
    <cfRule type="cellIs" dxfId="747" priority="741" operator="equal">
      <formula>"CATASTRÓFICO (RC-F)"</formula>
    </cfRule>
    <cfRule type="cellIs" dxfId="746" priority="742" operator="equal">
      <formula>"MAYOR (RC-F)"</formula>
    </cfRule>
    <cfRule type="cellIs" dxfId="745" priority="743" operator="equal">
      <formula>"MODERADO (RC-F)"</formula>
    </cfRule>
    <cfRule type="cellIs" dxfId="744" priority="744" operator="equal">
      <formula>"CATASTRÓFICO"</formula>
    </cfRule>
    <cfRule type="cellIs" dxfId="743" priority="745" operator="equal">
      <formula>"MAYOR"</formula>
    </cfRule>
    <cfRule type="cellIs" dxfId="742" priority="746" operator="equal">
      <formula>"MODERADO"</formula>
    </cfRule>
    <cfRule type="cellIs" dxfId="741" priority="747" operator="equal">
      <formula>"MENOR"</formula>
    </cfRule>
    <cfRule type="cellIs" dxfId="740" priority="748" operator="equal">
      <formula>"LEVE"</formula>
    </cfRule>
  </conditionalFormatting>
  <conditionalFormatting sqref="AI34 Q34 AI39">
    <cfRule type="cellIs" dxfId="739" priority="734" operator="equal">
      <formula>"EXTREMO (RC/F)"</formula>
    </cfRule>
    <cfRule type="cellIs" dxfId="738" priority="735" operator="equal">
      <formula>"ALTO (RC/F)"</formula>
    </cfRule>
    <cfRule type="cellIs" dxfId="737" priority="736" operator="equal">
      <formula>"MODERADO (RC/F)"</formula>
    </cfRule>
    <cfRule type="cellIs" dxfId="736" priority="737" operator="equal">
      <formula>"EXTREMO"</formula>
    </cfRule>
    <cfRule type="cellIs" dxfId="735" priority="738" operator="equal">
      <formula>"ALTO"</formula>
    </cfRule>
    <cfRule type="cellIs" dxfId="734" priority="739" operator="equal">
      <formula>"MODERADO"</formula>
    </cfRule>
    <cfRule type="cellIs" dxfId="733" priority="740" operator="equal">
      <formula>"BAJO"</formula>
    </cfRule>
  </conditionalFormatting>
  <conditionalFormatting sqref="AE33:AE39">
    <cfRule type="cellIs" dxfId="732" priority="729" operator="equal">
      <formula>"MUY ALTA"</formula>
    </cfRule>
    <cfRule type="cellIs" dxfId="731" priority="730" operator="equal">
      <formula>"ALTA"</formula>
    </cfRule>
    <cfRule type="cellIs" dxfId="730" priority="731" operator="equal">
      <formula>"MEDIA"</formula>
    </cfRule>
    <cfRule type="cellIs" dxfId="729" priority="732" operator="equal">
      <formula>"BAJA"</formula>
    </cfRule>
    <cfRule type="cellIs" dxfId="728" priority="733" operator="equal">
      <formula>"MUY BAJA"</formula>
    </cfRule>
  </conditionalFormatting>
  <conditionalFormatting sqref="AG34 AG39">
    <cfRule type="cellIs" dxfId="727" priority="724" operator="equal">
      <formula>"CATASTROFICO"</formula>
    </cfRule>
    <cfRule type="cellIs" dxfId="726" priority="725" operator="equal">
      <formula>"MAYOR"</formula>
    </cfRule>
    <cfRule type="cellIs" dxfId="725" priority="726" operator="equal">
      <formula>"MODERADO"</formula>
    </cfRule>
    <cfRule type="cellIs" dxfId="724" priority="727" operator="equal">
      <formula>"MENOR"</formula>
    </cfRule>
    <cfRule type="cellIs" dxfId="723" priority="728" operator="equal">
      <formula>"LEVE"</formula>
    </cfRule>
  </conditionalFormatting>
  <conditionalFormatting sqref="AI34 AI39">
    <cfRule type="cellIs" dxfId="722" priority="687" operator="equal">
      <formula>#REF!</formula>
    </cfRule>
    <cfRule type="cellIs" dxfId="721" priority="688" operator="equal">
      <formula>#REF!</formula>
    </cfRule>
    <cfRule type="cellIs" dxfId="720" priority="689" operator="equal">
      <formula>#REF!</formula>
    </cfRule>
    <cfRule type="cellIs" dxfId="719" priority="690" operator="equal">
      <formula>#REF!</formula>
    </cfRule>
    <cfRule type="cellIs" dxfId="718" priority="691" operator="equal">
      <formula>#REF!</formula>
    </cfRule>
    <cfRule type="cellIs" dxfId="717" priority="692" operator="equal">
      <formula>#REF!</formula>
    </cfRule>
    <cfRule type="cellIs" dxfId="716" priority="693" operator="equal">
      <formula>#REF!</formula>
    </cfRule>
    <cfRule type="cellIs" dxfId="715" priority="694" operator="equal">
      <formula>#REF!</formula>
    </cfRule>
    <cfRule type="cellIs" dxfId="714" priority="695" operator="equal">
      <formula>#REF!</formula>
    </cfRule>
    <cfRule type="cellIs" dxfId="713" priority="696" operator="equal">
      <formula>#REF!</formula>
    </cfRule>
    <cfRule type="cellIs" dxfId="712" priority="697" operator="equal">
      <formula>#REF!</formula>
    </cfRule>
    <cfRule type="cellIs" dxfId="711" priority="698" operator="equal">
      <formula>#REF!</formula>
    </cfRule>
    <cfRule type="cellIs" dxfId="710" priority="699" operator="equal">
      <formula>#REF!</formula>
    </cfRule>
    <cfRule type="cellIs" dxfId="709" priority="700" operator="equal">
      <formula>#REF!</formula>
    </cfRule>
    <cfRule type="cellIs" dxfId="708" priority="701" operator="equal">
      <formula>#REF!</formula>
    </cfRule>
    <cfRule type="cellIs" dxfId="707" priority="702" operator="equal">
      <formula>#REF!</formula>
    </cfRule>
    <cfRule type="cellIs" dxfId="706" priority="703" operator="equal">
      <formula>#REF!</formula>
    </cfRule>
    <cfRule type="cellIs" dxfId="705" priority="704" operator="equal">
      <formula>#REF!</formula>
    </cfRule>
    <cfRule type="cellIs" dxfId="704" priority="705" operator="equal">
      <formula>#REF!</formula>
    </cfRule>
    <cfRule type="cellIs" dxfId="703" priority="706" operator="equal">
      <formula>#REF!</formula>
    </cfRule>
    <cfRule type="cellIs" dxfId="702" priority="707" operator="equal">
      <formula>#REF!</formula>
    </cfRule>
    <cfRule type="cellIs" dxfId="701" priority="708" operator="equal">
      <formula>#REF!</formula>
    </cfRule>
    <cfRule type="cellIs" dxfId="700" priority="709" operator="equal">
      <formula>#REF!</formula>
    </cfRule>
    <cfRule type="cellIs" dxfId="699" priority="710" operator="equal">
      <formula>#REF!</formula>
    </cfRule>
    <cfRule type="cellIs" dxfId="698" priority="711" operator="equal">
      <formula>#REF!</formula>
    </cfRule>
    <cfRule type="cellIs" dxfId="697" priority="712" operator="equal">
      <formula>#REF!</formula>
    </cfRule>
    <cfRule type="cellIs" dxfId="696" priority="713" operator="equal">
      <formula>#REF!</formula>
    </cfRule>
    <cfRule type="cellIs" dxfId="695" priority="714" operator="equal">
      <formula>#REF!</formula>
    </cfRule>
    <cfRule type="cellIs" dxfId="694" priority="715" operator="equal">
      <formula>#REF!</formula>
    </cfRule>
    <cfRule type="cellIs" dxfId="693" priority="716" operator="equal">
      <formula>#REF!</formula>
    </cfRule>
    <cfRule type="cellIs" dxfId="692" priority="717" operator="equal">
      <formula>#REF!</formula>
    </cfRule>
    <cfRule type="cellIs" dxfId="691" priority="718" operator="equal">
      <formula>#REF!</formula>
    </cfRule>
    <cfRule type="cellIs" dxfId="690" priority="719" operator="equal">
      <formula>#REF!</formula>
    </cfRule>
    <cfRule type="cellIs" dxfId="689" priority="720" operator="equal">
      <formula>#REF!</formula>
    </cfRule>
    <cfRule type="cellIs" dxfId="688" priority="721" operator="equal">
      <formula>#REF!</formula>
    </cfRule>
    <cfRule type="cellIs" dxfId="687" priority="722" operator="equal">
      <formula>#REF!</formula>
    </cfRule>
    <cfRule type="cellIs" dxfId="686" priority="723" operator="equal">
      <formula>#REF!</formula>
    </cfRule>
  </conditionalFormatting>
  <conditionalFormatting sqref="Q42">
    <cfRule type="cellIs" dxfId="685" priority="649" operator="equal">
      <formula>#REF!</formula>
    </cfRule>
    <cfRule type="cellIs" dxfId="684" priority="651" operator="equal">
      <formula>#REF!</formula>
    </cfRule>
    <cfRule type="cellIs" dxfId="683" priority="652" operator="equal">
      <formula>#REF!</formula>
    </cfRule>
    <cfRule type="cellIs" dxfId="682" priority="653" operator="equal">
      <formula>#REF!</formula>
    </cfRule>
    <cfRule type="cellIs" dxfId="681" priority="654" operator="equal">
      <formula>#REF!</formula>
    </cfRule>
    <cfRule type="cellIs" dxfId="680" priority="655" operator="equal">
      <formula>#REF!</formula>
    </cfRule>
    <cfRule type="cellIs" dxfId="679" priority="656" operator="equal">
      <formula>#REF!</formula>
    </cfRule>
    <cfRule type="cellIs" dxfId="678" priority="657" operator="equal">
      <formula>#REF!</formula>
    </cfRule>
    <cfRule type="cellIs" dxfId="677" priority="658" operator="equal">
      <formula>#REF!</formula>
    </cfRule>
    <cfRule type="cellIs" dxfId="676" priority="659" operator="equal">
      <formula>#REF!</formula>
    </cfRule>
    <cfRule type="cellIs" dxfId="675" priority="660" operator="equal">
      <formula>#REF!</formula>
    </cfRule>
    <cfRule type="cellIs" dxfId="674" priority="661" operator="equal">
      <formula>#REF!</formula>
    </cfRule>
    <cfRule type="cellIs" dxfId="673" priority="662" operator="equal">
      <formula>#REF!</formula>
    </cfRule>
    <cfRule type="cellIs" dxfId="672" priority="663" operator="equal">
      <formula>#REF!</formula>
    </cfRule>
    <cfRule type="cellIs" dxfId="671" priority="664" operator="equal">
      <formula>#REF!</formula>
    </cfRule>
    <cfRule type="cellIs" dxfId="670" priority="665" operator="equal">
      <formula>#REF!</formula>
    </cfRule>
    <cfRule type="cellIs" dxfId="669" priority="666" operator="equal">
      <formula>#REF!</formula>
    </cfRule>
    <cfRule type="cellIs" dxfId="668" priority="667" operator="equal">
      <formula>#REF!</formula>
    </cfRule>
    <cfRule type="cellIs" dxfId="667" priority="668" operator="equal">
      <formula>#REF!</formula>
    </cfRule>
    <cfRule type="cellIs" dxfId="666" priority="669" operator="equal">
      <formula>#REF!</formula>
    </cfRule>
    <cfRule type="cellIs" dxfId="665" priority="670" operator="equal">
      <formula>#REF!</formula>
    </cfRule>
    <cfRule type="cellIs" dxfId="664" priority="671" operator="equal">
      <formula>#REF!</formula>
    </cfRule>
    <cfRule type="cellIs" dxfId="663" priority="672" operator="equal">
      <formula>#REF!</formula>
    </cfRule>
    <cfRule type="cellIs" dxfId="662" priority="673" operator="equal">
      <formula>#REF!</formula>
    </cfRule>
    <cfRule type="cellIs" dxfId="661" priority="674" operator="equal">
      <formula>#REF!</formula>
    </cfRule>
    <cfRule type="cellIs" dxfId="660" priority="675" operator="equal">
      <formula>#REF!</formula>
    </cfRule>
    <cfRule type="cellIs" dxfId="659" priority="676" operator="equal">
      <formula>#REF!</formula>
    </cfRule>
    <cfRule type="cellIs" dxfId="658" priority="677" operator="equal">
      <formula>#REF!</formula>
    </cfRule>
    <cfRule type="cellIs" dxfId="657" priority="678" operator="equal">
      <formula>#REF!</formula>
    </cfRule>
    <cfRule type="cellIs" dxfId="656" priority="679" operator="equal">
      <formula>#REF!</formula>
    </cfRule>
    <cfRule type="cellIs" dxfId="655" priority="680" operator="equal">
      <formula>#REF!</formula>
    </cfRule>
    <cfRule type="cellIs" dxfId="654" priority="681" operator="equal">
      <formula>#REF!</formula>
    </cfRule>
    <cfRule type="cellIs" dxfId="653" priority="682" operator="equal">
      <formula>#REF!</formula>
    </cfRule>
    <cfRule type="cellIs" dxfId="652" priority="683" operator="equal">
      <formula>#REF!</formula>
    </cfRule>
    <cfRule type="cellIs" dxfId="651" priority="684" operator="equal">
      <formula>#REF!</formula>
    </cfRule>
    <cfRule type="cellIs" dxfId="650" priority="685" operator="equal">
      <formula>#REF!</formula>
    </cfRule>
    <cfRule type="cellIs" dxfId="649" priority="686" operator="equal">
      <formula>#REF!</formula>
    </cfRule>
  </conditionalFormatting>
  <conditionalFormatting sqref="N42">
    <cfRule type="cellIs" dxfId="648" priority="650" operator="equal">
      <formula>#REF!</formula>
    </cfRule>
  </conditionalFormatting>
  <conditionalFormatting sqref="L42">
    <cfRule type="cellIs" dxfId="647" priority="644" operator="equal">
      <formula>"ALTA"</formula>
    </cfRule>
    <cfRule type="cellIs" dxfId="646" priority="645" operator="equal">
      <formula>"MUY ALTA"</formula>
    </cfRule>
    <cfRule type="cellIs" dxfId="645" priority="646" operator="equal">
      <formula>"MEDIA"</formula>
    </cfRule>
    <cfRule type="cellIs" dxfId="644" priority="647" operator="equal">
      <formula>"BAJA"</formula>
    </cfRule>
    <cfRule type="cellIs" dxfId="643" priority="648" operator="equal">
      <formula>"MUY BAJA"</formula>
    </cfRule>
  </conditionalFormatting>
  <conditionalFormatting sqref="N42">
    <cfRule type="cellIs" dxfId="642" priority="636" operator="equal">
      <formula>"CATASTRÓFICO (RC-F)"</formula>
    </cfRule>
    <cfRule type="cellIs" dxfId="641" priority="637" operator="equal">
      <formula>"MAYOR (RC-F)"</formula>
    </cfRule>
    <cfRule type="cellIs" dxfId="640" priority="638" operator="equal">
      <formula>"MODERADO (RC-F)"</formula>
    </cfRule>
    <cfRule type="cellIs" dxfId="639" priority="639" operator="equal">
      <formula>"CATASTRÓFICO"</formula>
    </cfRule>
    <cfRule type="cellIs" dxfId="638" priority="640" operator="equal">
      <formula>"MAYOR"</formula>
    </cfRule>
    <cfRule type="cellIs" dxfId="637" priority="641" operator="equal">
      <formula>"MODERADO"</formula>
    </cfRule>
    <cfRule type="cellIs" dxfId="636" priority="642" operator="equal">
      <formula>"MENOR"</formula>
    </cfRule>
    <cfRule type="cellIs" dxfId="635" priority="643" operator="equal">
      <formula>"LEVE"</formula>
    </cfRule>
  </conditionalFormatting>
  <conditionalFormatting sqref="Q42 AI42">
    <cfRule type="cellIs" dxfId="634" priority="629" operator="equal">
      <formula>"EXTREMO (RC/F)"</formula>
    </cfRule>
    <cfRule type="cellIs" dxfId="633" priority="630" operator="equal">
      <formula>"ALTO (RC/F)"</formula>
    </cfRule>
    <cfRule type="cellIs" dxfId="632" priority="631" operator="equal">
      <formula>"MODERADO (RC/F)"</formula>
    </cfRule>
    <cfRule type="cellIs" dxfId="631" priority="632" operator="equal">
      <formula>"EXTREMO"</formula>
    </cfRule>
    <cfRule type="cellIs" dxfId="630" priority="633" operator="equal">
      <formula>"ALTO"</formula>
    </cfRule>
    <cfRule type="cellIs" dxfId="629" priority="634" operator="equal">
      <formula>"MODERADO"</formula>
    </cfRule>
    <cfRule type="cellIs" dxfId="628" priority="635" operator="equal">
      <formula>"BAJO"</formula>
    </cfRule>
  </conditionalFormatting>
  <conditionalFormatting sqref="AE41:AE42">
    <cfRule type="cellIs" dxfId="627" priority="624" operator="equal">
      <formula>"MUY ALTA"</formula>
    </cfRule>
    <cfRule type="cellIs" dxfId="626" priority="625" operator="equal">
      <formula>"ALTA"</formula>
    </cfRule>
    <cfRule type="cellIs" dxfId="625" priority="626" operator="equal">
      <formula>"MEDIA"</formula>
    </cfRule>
    <cfRule type="cellIs" dxfId="624" priority="627" operator="equal">
      <formula>"BAJA"</formula>
    </cfRule>
    <cfRule type="cellIs" dxfId="623" priority="628" operator="equal">
      <formula>"MUY BAJA"</formula>
    </cfRule>
  </conditionalFormatting>
  <conditionalFormatting sqref="AG42">
    <cfRule type="cellIs" dxfId="622" priority="619" operator="equal">
      <formula>"CATASTROFICO"</formula>
    </cfRule>
    <cfRule type="cellIs" dxfId="621" priority="620" operator="equal">
      <formula>"MAYOR"</formula>
    </cfRule>
    <cfRule type="cellIs" dxfId="620" priority="621" operator="equal">
      <formula>"MODERADO"</formula>
    </cfRule>
    <cfRule type="cellIs" dxfId="619" priority="622" operator="equal">
      <formula>"MENOR"</formula>
    </cfRule>
    <cfRule type="cellIs" dxfId="618" priority="623" operator="equal">
      <formula>"LEVE"</formula>
    </cfRule>
  </conditionalFormatting>
  <conditionalFormatting sqref="AI42">
    <cfRule type="cellIs" dxfId="617" priority="582" operator="equal">
      <formula>#REF!</formula>
    </cfRule>
    <cfRule type="cellIs" dxfId="616" priority="583" operator="equal">
      <formula>#REF!</formula>
    </cfRule>
    <cfRule type="cellIs" dxfId="615" priority="584" operator="equal">
      <formula>#REF!</formula>
    </cfRule>
    <cfRule type="cellIs" dxfId="614" priority="585" operator="equal">
      <formula>#REF!</formula>
    </cfRule>
    <cfRule type="cellIs" dxfId="613" priority="586" operator="equal">
      <formula>#REF!</formula>
    </cfRule>
    <cfRule type="cellIs" dxfId="612" priority="587" operator="equal">
      <formula>#REF!</formula>
    </cfRule>
    <cfRule type="cellIs" dxfId="611" priority="588" operator="equal">
      <formula>#REF!</formula>
    </cfRule>
    <cfRule type="cellIs" dxfId="610" priority="589" operator="equal">
      <formula>#REF!</formula>
    </cfRule>
    <cfRule type="cellIs" dxfId="609" priority="590" operator="equal">
      <formula>#REF!</formula>
    </cfRule>
    <cfRule type="cellIs" dxfId="608" priority="591" operator="equal">
      <formula>#REF!</formula>
    </cfRule>
    <cfRule type="cellIs" dxfId="607" priority="592" operator="equal">
      <formula>#REF!</formula>
    </cfRule>
    <cfRule type="cellIs" dxfId="606" priority="593" operator="equal">
      <formula>#REF!</formula>
    </cfRule>
    <cfRule type="cellIs" dxfId="605" priority="594" operator="equal">
      <formula>#REF!</formula>
    </cfRule>
    <cfRule type="cellIs" dxfId="604" priority="595" operator="equal">
      <formula>#REF!</formula>
    </cfRule>
    <cfRule type="cellIs" dxfId="603" priority="596" operator="equal">
      <formula>#REF!</formula>
    </cfRule>
    <cfRule type="cellIs" dxfId="602" priority="597" operator="equal">
      <formula>#REF!</formula>
    </cfRule>
    <cfRule type="cellIs" dxfId="601" priority="598" operator="equal">
      <formula>#REF!</formula>
    </cfRule>
    <cfRule type="cellIs" dxfId="600" priority="599" operator="equal">
      <formula>#REF!</formula>
    </cfRule>
    <cfRule type="cellIs" dxfId="599" priority="600" operator="equal">
      <formula>#REF!</formula>
    </cfRule>
    <cfRule type="cellIs" dxfId="598" priority="601" operator="equal">
      <formula>#REF!</formula>
    </cfRule>
    <cfRule type="cellIs" dxfId="597" priority="602" operator="equal">
      <formula>#REF!</formula>
    </cfRule>
    <cfRule type="cellIs" dxfId="596" priority="603" operator="equal">
      <formula>#REF!</formula>
    </cfRule>
    <cfRule type="cellIs" dxfId="595" priority="604" operator="equal">
      <formula>#REF!</formula>
    </cfRule>
    <cfRule type="cellIs" dxfId="594" priority="605" operator="equal">
      <formula>#REF!</formula>
    </cfRule>
    <cfRule type="cellIs" dxfId="593" priority="606" operator="equal">
      <formula>#REF!</formula>
    </cfRule>
    <cfRule type="cellIs" dxfId="592" priority="607" operator="equal">
      <formula>#REF!</formula>
    </cfRule>
    <cfRule type="cellIs" dxfId="591" priority="608" operator="equal">
      <formula>#REF!</formula>
    </cfRule>
    <cfRule type="cellIs" dxfId="590" priority="609" operator="equal">
      <formula>#REF!</formula>
    </cfRule>
    <cfRule type="cellIs" dxfId="589" priority="610" operator="equal">
      <formula>#REF!</formula>
    </cfRule>
    <cfRule type="cellIs" dxfId="588" priority="611" operator="equal">
      <formula>#REF!</formula>
    </cfRule>
    <cfRule type="cellIs" dxfId="587" priority="612" operator="equal">
      <formula>#REF!</formula>
    </cfRule>
    <cfRule type="cellIs" dxfId="586" priority="613" operator="equal">
      <formula>#REF!</formula>
    </cfRule>
    <cfRule type="cellIs" dxfId="585" priority="614" operator="equal">
      <formula>#REF!</formula>
    </cfRule>
    <cfRule type="cellIs" dxfId="584" priority="615" operator="equal">
      <formula>#REF!</formula>
    </cfRule>
    <cfRule type="cellIs" dxfId="583" priority="616" operator="equal">
      <formula>#REF!</formula>
    </cfRule>
    <cfRule type="cellIs" dxfId="582" priority="617" operator="equal">
      <formula>#REF!</formula>
    </cfRule>
    <cfRule type="cellIs" dxfId="581" priority="618" operator="equal">
      <formula>#REF!</formula>
    </cfRule>
  </conditionalFormatting>
  <conditionalFormatting sqref="Q25">
    <cfRule type="cellIs" dxfId="580" priority="544" operator="equal">
      <formula>#REF!</formula>
    </cfRule>
    <cfRule type="cellIs" dxfId="579" priority="546" operator="equal">
      <formula>#REF!</formula>
    </cfRule>
    <cfRule type="cellIs" dxfId="578" priority="547" operator="equal">
      <formula>#REF!</formula>
    </cfRule>
    <cfRule type="cellIs" dxfId="577" priority="548" operator="equal">
      <formula>#REF!</formula>
    </cfRule>
    <cfRule type="cellIs" dxfId="576" priority="549" operator="equal">
      <formula>#REF!</formula>
    </cfRule>
    <cfRule type="cellIs" dxfId="575" priority="550" operator="equal">
      <formula>#REF!</formula>
    </cfRule>
    <cfRule type="cellIs" dxfId="574" priority="551" operator="equal">
      <formula>#REF!</formula>
    </cfRule>
    <cfRule type="cellIs" dxfId="573" priority="552" operator="equal">
      <formula>#REF!</formula>
    </cfRule>
    <cfRule type="cellIs" dxfId="572" priority="553" operator="equal">
      <formula>#REF!</formula>
    </cfRule>
    <cfRule type="cellIs" dxfId="571" priority="554" operator="equal">
      <formula>#REF!</formula>
    </cfRule>
    <cfRule type="cellIs" dxfId="570" priority="555" operator="equal">
      <formula>#REF!</formula>
    </cfRule>
    <cfRule type="cellIs" dxfId="569" priority="556" operator="equal">
      <formula>#REF!</formula>
    </cfRule>
    <cfRule type="cellIs" dxfId="568" priority="557" operator="equal">
      <formula>#REF!</formula>
    </cfRule>
    <cfRule type="cellIs" dxfId="567" priority="558" operator="equal">
      <formula>#REF!</formula>
    </cfRule>
    <cfRule type="cellIs" dxfId="566" priority="559" operator="equal">
      <formula>#REF!</formula>
    </cfRule>
    <cfRule type="cellIs" dxfId="565" priority="560" operator="equal">
      <formula>#REF!</formula>
    </cfRule>
    <cfRule type="cellIs" dxfId="564" priority="561" operator="equal">
      <formula>#REF!</formula>
    </cfRule>
    <cfRule type="cellIs" dxfId="563" priority="562" operator="equal">
      <formula>#REF!</formula>
    </cfRule>
    <cfRule type="cellIs" dxfId="562" priority="563" operator="equal">
      <formula>#REF!</formula>
    </cfRule>
    <cfRule type="cellIs" dxfId="561" priority="564" operator="equal">
      <formula>#REF!</formula>
    </cfRule>
    <cfRule type="cellIs" dxfId="560" priority="565" operator="equal">
      <formula>#REF!</formula>
    </cfRule>
    <cfRule type="cellIs" dxfId="559" priority="566" operator="equal">
      <formula>#REF!</formula>
    </cfRule>
    <cfRule type="cellIs" dxfId="558" priority="567" operator="equal">
      <formula>#REF!</formula>
    </cfRule>
    <cfRule type="cellIs" dxfId="557" priority="568" operator="equal">
      <formula>#REF!</formula>
    </cfRule>
    <cfRule type="cellIs" dxfId="556" priority="569" operator="equal">
      <formula>#REF!</formula>
    </cfRule>
    <cfRule type="cellIs" dxfId="555" priority="570" operator="equal">
      <formula>#REF!</formula>
    </cfRule>
    <cfRule type="cellIs" dxfId="554" priority="571" operator="equal">
      <formula>#REF!</formula>
    </cfRule>
    <cfRule type="cellIs" dxfId="553" priority="572" operator="equal">
      <formula>#REF!</formula>
    </cfRule>
    <cfRule type="cellIs" dxfId="552" priority="573" operator="equal">
      <formula>#REF!</formula>
    </cfRule>
    <cfRule type="cellIs" dxfId="551" priority="574" operator="equal">
      <formula>#REF!</formula>
    </cfRule>
    <cfRule type="cellIs" dxfId="550" priority="575" operator="equal">
      <formula>#REF!</formula>
    </cfRule>
    <cfRule type="cellIs" dxfId="549" priority="576" operator="equal">
      <formula>#REF!</formula>
    </cfRule>
    <cfRule type="cellIs" dxfId="548" priority="577" operator="equal">
      <formula>#REF!</formula>
    </cfRule>
    <cfRule type="cellIs" dxfId="547" priority="578" operator="equal">
      <formula>#REF!</formula>
    </cfRule>
    <cfRule type="cellIs" dxfId="546" priority="579" operator="equal">
      <formula>#REF!</formula>
    </cfRule>
    <cfRule type="cellIs" dxfId="545" priority="580" operator="equal">
      <formula>#REF!</formula>
    </cfRule>
    <cfRule type="cellIs" dxfId="544" priority="581" operator="equal">
      <formula>#REF!</formula>
    </cfRule>
  </conditionalFormatting>
  <conditionalFormatting sqref="N25">
    <cfRule type="cellIs" dxfId="543" priority="545" operator="equal">
      <formula>#REF!</formula>
    </cfRule>
  </conditionalFormatting>
  <conditionalFormatting sqref="L25">
    <cfRule type="cellIs" dxfId="542" priority="539" operator="equal">
      <formula>"ALTA"</formula>
    </cfRule>
    <cfRule type="cellIs" dxfId="541" priority="540" operator="equal">
      <formula>"MUY ALTA"</formula>
    </cfRule>
    <cfRule type="cellIs" dxfId="540" priority="541" operator="equal">
      <formula>"MEDIA"</formula>
    </cfRule>
    <cfRule type="cellIs" dxfId="539" priority="542" operator="equal">
      <formula>"BAJA"</formula>
    </cfRule>
    <cfRule type="cellIs" dxfId="538" priority="543" operator="equal">
      <formula>"MUY BAJA"</formula>
    </cfRule>
  </conditionalFormatting>
  <conditionalFormatting sqref="N25">
    <cfRule type="cellIs" dxfId="537" priority="531" operator="equal">
      <formula>"CATASTRÓFICO (RC-F)"</formula>
    </cfRule>
    <cfRule type="cellIs" dxfId="536" priority="532" operator="equal">
      <formula>"MAYOR (RC-F)"</formula>
    </cfRule>
    <cfRule type="cellIs" dxfId="535" priority="533" operator="equal">
      <formula>"MODERADO (RC-F)"</formula>
    </cfRule>
    <cfRule type="cellIs" dxfId="534" priority="534" operator="equal">
      <formula>"CATASTRÓFICO"</formula>
    </cfRule>
    <cfRule type="cellIs" dxfId="533" priority="535" operator="equal">
      <formula>"MAYOR"</formula>
    </cfRule>
    <cfRule type="cellIs" dxfId="532" priority="536" operator="equal">
      <formula>"MODERADO"</formula>
    </cfRule>
    <cfRule type="cellIs" dxfId="531" priority="537" operator="equal">
      <formula>"MENOR"</formula>
    </cfRule>
    <cfRule type="cellIs" dxfId="530" priority="538" operator="equal">
      <formula>"LEVE"</formula>
    </cfRule>
  </conditionalFormatting>
  <conditionalFormatting sqref="AI25 Q25">
    <cfRule type="cellIs" dxfId="529" priority="524" operator="equal">
      <formula>"EXTREMO (RC/F)"</formula>
    </cfRule>
    <cfRule type="cellIs" dxfId="528" priority="525" operator="equal">
      <formula>"ALTO (RC/F)"</formula>
    </cfRule>
    <cfRule type="cellIs" dxfId="527" priority="526" operator="equal">
      <formula>"MODERADO (RC/F)"</formula>
    </cfRule>
    <cfRule type="cellIs" dxfId="526" priority="527" operator="equal">
      <formula>"EXTREMO"</formula>
    </cfRule>
    <cfRule type="cellIs" dxfId="525" priority="528" operator="equal">
      <formula>"ALTO"</formula>
    </cfRule>
    <cfRule type="cellIs" dxfId="524" priority="529" operator="equal">
      <formula>"MODERADO"</formula>
    </cfRule>
    <cfRule type="cellIs" dxfId="523" priority="530" operator="equal">
      <formula>"BAJO"</formula>
    </cfRule>
  </conditionalFormatting>
  <conditionalFormatting sqref="AE23:AE30">
    <cfRule type="cellIs" dxfId="522" priority="519" operator="equal">
      <formula>"MUY ALTA"</formula>
    </cfRule>
    <cfRule type="cellIs" dxfId="521" priority="520" operator="equal">
      <formula>"ALTA"</formula>
    </cfRule>
    <cfRule type="cellIs" dxfId="520" priority="521" operator="equal">
      <formula>"MEDIA"</formula>
    </cfRule>
    <cfRule type="cellIs" dxfId="519" priority="522" operator="equal">
      <formula>"BAJA"</formula>
    </cfRule>
    <cfRule type="cellIs" dxfId="518" priority="523" operator="equal">
      <formula>"MUY BAJA"</formula>
    </cfRule>
  </conditionalFormatting>
  <conditionalFormatting sqref="AG25">
    <cfRule type="cellIs" dxfId="517" priority="514" operator="equal">
      <formula>"CATASTROFICO"</formula>
    </cfRule>
    <cfRule type="cellIs" dxfId="516" priority="515" operator="equal">
      <formula>"MAYOR"</formula>
    </cfRule>
    <cfRule type="cellIs" dxfId="515" priority="516" operator="equal">
      <formula>"MODERADO"</formula>
    </cfRule>
    <cfRule type="cellIs" dxfId="514" priority="517" operator="equal">
      <formula>"MENOR"</formula>
    </cfRule>
    <cfRule type="cellIs" dxfId="513" priority="518" operator="equal">
      <formula>"LEVE"</formula>
    </cfRule>
  </conditionalFormatting>
  <conditionalFormatting sqref="AI25">
    <cfRule type="cellIs" dxfId="512" priority="477" operator="equal">
      <formula>#REF!</formula>
    </cfRule>
    <cfRule type="cellIs" dxfId="511" priority="478" operator="equal">
      <formula>#REF!</formula>
    </cfRule>
    <cfRule type="cellIs" dxfId="510" priority="479" operator="equal">
      <formula>#REF!</formula>
    </cfRule>
    <cfRule type="cellIs" dxfId="509" priority="480" operator="equal">
      <formula>#REF!</formula>
    </cfRule>
    <cfRule type="cellIs" dxfId="508" priority="481" operator="equal">
      <formula>#REF!</formula>
    </cfRule>
    <cfRule type="cellIs" dxfId="507" priority="482" operator="equal">
      <formula>#REF!</formula>
    </cfRule>
    <cfRule type="cellIs" dxfId="506" priority="483" operator="equal">
      <formula>#REF!</formula>
    </cfRule>
    <cfRule type="cellIs" dxfId="505" priority="484" operator="equal">
      <formula>#REF!</formula>
    </cfRule>
    <cfRule type="cellIs" dxfId="504" priority="485" operator="equal">
      <formula>#REF!</formula>
    </cfRule>
    <cfRule type="cellIs" dxfId="503" priority="486" operator="equal">
      <formula>#REF!</formula>
    </cfRule>
    <cfRule type="cellIs" dxfId="502" priority="487" operator="equal">
      <formula>#REF!</formula>
    </cfRule>
    <cfRule type="cellIs" dxfId="501" priority="488" operator="equal">
      <formula>#REF!</formula>
    </cfRule>
    <cfRule type="cellIs" dxfId="500" priority="489" operator="equal">
      <formula>#REF!</formula>
    </cfRule>
    <cfRule type="cellIs" dxfId="499" priority="490" operator="equal">
      <formula>#REF!</formula>
    </cfRule>
    <cfRule type="cellIs" dxfId="498" priority="491" operator="equal">
      <formula>#REF!</formula>
    </cfRule>
    <cfRule type="cellIs" dxfId="497" priority="492" operator="equal">
      <formula>#REF!</formula>
    </cfRule>
    <cfRule type="cellIs" dxfId="496" priority="493" operator="equal">
      <formula>#REF!</formula>
    </cfRule>
    <cfRule type="cellIs" dxfId="495" priority="494" operator="equal">
      <formula>#REF!</formula>
    </cfRule>
    <cfRule type="cellIs" dxfId="494" priority="495" operator="equal">
      <formula>#REF!</formula>
    </cfRule>
    <cfRule type="cellIs" dxfId="493" priority="496" operator="equal">
      <formula>#REF!</formula>
    </cfRule>
    <cfRule type="cellIs" dxfId="492" priority="497" operator="equal">
      <formula>#REF!</formula>
    </cfRule>
    <cfRule type="cellIs" dxfId="491" priority="498" operator="equal">
      <formula>#REF!</formula>
    </cfRule>
    <cfRule type="cellIs" dxfId="490" priority="499" operator="equal">
      <formula>#REF!</formula>
    </cfRule>
    <cfRule type="cellIs" dxfId="489" priority="500" operator="equal">
      <formula>#REF!</formula>
    </cfRule>
    <cfRule type="cellIs" dxfId="488" priority="501" operator="equal">
      <formula>#REF!</formula>
    </cfRule>
    <cfRule type="cellIs" dxfId="487" priority="502" operator="equal">
      <formula>#REF!</formula>
    </cfRule>
    <cfRule type="cellIs" dxfId="486" priority="503" operator="equal">
      <formula>#REF!</formula>
    </cfRule>
    <cfRule type="cellIs" dxfId="485" priority="504" operator="equal">
      <formula>#REF!</formula>
    </cfRule>
    <cfRule type="cellIs" dxfId="484" priority="505" operator="equal">
      <formula>#REF!</formula>
    </cfRule>
    <cfRule type="cellIs" dxfId="483" priority="506" operator="equal">
      <formula>#REF!</formula>
    </cfRule>
    <cfRule type="cellIs" dxfId="482" priority="507" operator="equal">
      <formula>#REF!</formula>
    </cfRule>
    <cfRule type="cellIs" dxfId="481" priority="508" operator="equal">
      <formula>#REF!</formula>
    </cfRule>
    <cfRule type="cellIs" dxfId="480" priority="509" operator="equal">
      <formula>#REF!</formula>
    </cfRule>
    <cfRule type="cellIs" dxfId="479" priority="510" operator="equal">
      <formula>#REF!</formula>
    </cfRule>
    <cfRule type="cellIs" dxfId="478" priority="511" operator="equal">
      <formula>#REF!</formula>
    </cfRule>
    <cfRule type="cellIs" dxfId="477" priority="512" operator="equal">
      <formula>#REF!</formula>
    </cfRule>
    <cfRule type="cellIs" dxfId="476" priority="513" operator="equal">
      <formula>#REF!</formula>
    </cfRule>
  </conditionalFormatting>
  <conditionalFormatting sqref="Q31">
    <cfRule type="cellIs" dxfId="475" priority="439" operator="equal">
      <formula>#REF!</formula>
    </cfRule>
    <cfRule type="cellIs" dxfId="474" priority="441" operator="equal">
      <formula>#REF!</formula>
    </cfRule>
    <cfRule type="cellIs" dxfId="473" priority="442" operator="equal">
      <formula>#REF!</formula>
    </cfRule>
    <cfRule type="cellIs" dxfId="472" priority="443" operator="equal">
      <formula>#REF!</formula>
    </cfRule>
    <cfRule type="cellIs" dxfId="471" priority="444" operator="equal">
      <formula>#REF!</formula>
    </cfRule>
    <cfRule type="cellIs" dxfId="470" priority="445" operator="equal">
      <formula>#REF!</formula>
    </cfRule>
    <cfRule type="cellIs" dxfId="469" priority="446" operator="equal">
      <formula>#REF!</formula>
    </cfRule>
    <cfRule type="cellIs" dxfId="468" priority="447" operator="equal">
      <formula>#REF!</formula>
    </cfRule>
    <cfRule type="cellIs" dxfId="467" priority="448" operator="equal">
      <formula>#REF!</formula>
    </cfRule>
    <cfRule type="cellIs" dxfId="466" priority="449" operator="equal">
      <formula>#REF!</formula>
    </cfRule>
    <cfRule type="cellIs" dxfId="465" priority="450" operator="equal">
      <formula>#REF!</formula>
    </cfRule>
    <cfRule type="cellIs" dxfId="464" priority="451" operator="equal">
      <formula>#REF!</formula>
    </cfRule>
    <cfRule type="cellIs" dxfId="463" priority="452" operator="equal">
      <formula>#REF!</formula>
    </cfRule>
    <cfRule type="cellIs" dxfId="462" priority="453" operator="equal">
      <formula>#REF!</formula>
    </cfRule>
    <cfRule type="cellIs" dxfId="461" priority="454" operator="equal">
      <formula>#REF!</formula>
    </cfRule>
    <cfRule type="cellIs" dxfId="460" priority="455" operator="equal">
      <formula>#REF!</formula>
    </cfRule>
    <cfRule type="cellIs" dxfId="459" priority="456" operator="equal">
      <formula>#REF!</formula>
    </cfRule>
    <cfRule type="cellIs" dxfId="458" priority="457" operator="equal">
      <formula>#REF!</formula>
    </cfRule>
    <cfRule type="cellIs" dxfId="457" priority="458" operator="equal">
      <formula>#REF!</formula>
    </cfRule>
    <cfRule type="cellIs" dxfId="456" priority="459" operator="equal">
      <formula>#REF!</formula>
    </cfRule>
    <cfRule type="cellIs" dxfId="455" priority="460" operator="equal">
      <formula>#REF!</formula>
    </cfRule>
    <cfRule type="cellIs" dxfId="454" priority="461" operator="equal">
      <formula>#REF!</formula>
    </cfRule>
    <cfRule type="cellIs" dxfId="453" priority="462" operator="equal">
      <formula>#REF!</formula>
    </cfRule>
    <cfRule type="cellIs" dxfId="452" priority="463" operator="equal">
      <formula>#REF!</formula>
    </cfRule>
    <cfRule type="cellIs" dxfId="451" priority="464" operator="equal">
      <formula>#REF!</formula>
    </cfRule>
    <cfRule type="cellIs" dxfId="450" priority="465" operator="equal">
      <formula>#REF!</formula>
    </cfRule>
    <cfRule type="cellIs" dxfId="449" priority="466" operator="equal">
      <formula>#REF!</formula>
    </cfRule>
    <cfRule type="cellIs" dxfId="448" priority="467" operator="equal">
      <formula>#REF!</formula>
    </cfRule>
    <cfRule type="cellIs" dxfId="447" priority="468" operator="equal">
      <formula>#REF!</formula>
    </cfRule>
    <cfRule type="cellIs" dxfId="446" priority="469" operator="equal">
      <formula>#REF!</formula>
    </cfRule>
    <cfRule type="cellIs" dxfId="445" priority="470" operator="equal">
      <formula>#REF!</formula>
    </cfRule>
    <cfRule type="cellIs" dxfId="444" priority="471" operator="equal">
      <formula>#REF!</formula>
    </cfRule>
    <cfRule type="cellIs" dxfId="443" priority="472" operator="equal">
      <formula>#REF!</formula>
    </cfRule>
    <cfRule type="cellIs" dxfId="442" priority="473" operator="equal">
      <formula>#REF!</formula>
    </cfRule>
    <cfRule type="cellIs" dxfId="441" priority="474" operator="equal">
      <formula>#REF!</formula>
    </cfRule>
    <cfRule type="cellIs" dxfId="440" priority="475" operator="equal">
      <formula>#REF!</formula>
    </cfRule>
    <cfRule type="cellIs" dxfId="439" priority="476" operator="equal">
      <formula>#REF!</formula>
    </cfRule>
  </conditionalFormatting>
  <conditionalFormatting sqref="N31">
    <cfRule type="cellIs" dxfId="438" priority="440" operator="equal">
      <formula>#REF!</formula>
    </cfRule>
  </conditionalFormatting>
  <conditionalFormatting sqref="L31">
    <cfRule type="cellIs" dxfId="437" priority="434" operator="equal">
      <formula>"ALTA"</formula>
    </cfRule>
    <cfRule type="cellIs" dxfId="436" priority="435" operator="equal">
      <formula>"MUY ALTA"</formula>
    </cfRule>
    <cfRule type="cellIs" dxfId="435" priority="436" operator="equal">
      <formula>"MEDIA"</formula>
    </cfRule>
    <cfRule type="cellIs" dxfId="434" priority="437" operator="equal">
      <formula>"BAJA"</formula>
    </cfRule>
    <cfRule type="cellIs" dxfId="433" priority="438" operator="equal">
      <formula>"MUY BAJA"</formula>
    </cfRule>
  </conditionalFormatting>
  <conditionalFormatting sqref="N31">
    <cfRule type="cellIs" dxfId="432" priority="426" operator="equal">
      <formula>"CATASTRÓFICO (RC-F)"</formula>
    </cfRule>
    <cfRule type="cellIs" dxfId="431" priority="427" operator="equal">
      <formula>"MAYOR (RC-F)"</formula>
    </cfRule>
    <cfRule type="cellIs" dxfId="430" priority="428" operator="equal">
      <formula>"MODERADO (RC-F)"</formula>
    </cfRule>
    <cfRule type="cellIs" dxfId="429" priority="429" operator="equal">
      <formula>"CATASTRÓFICO"</formula>
    </cfRule>
    <cfRule type="cellIs" dxfId="428" priority="430" operator="equal">
      <formula>"MAYOR"</formula>
    </cfRule>
    <cfRule type="cellIs" dxfId="427" priority="431" operator="equal">
      <formula>"MODERADO"</formula>
    </cfRule>
    <cfRule type="cellIs" dxfId="426" priority="432" operator="equal">
      <formula>"MENOR"</formula>
    </cfRule>
    <cfRule type="cellIs" dxfId="425" priority="433" operator="equal">
      <formula>"LEVE"</formula>
    </cfRule>
  </conditionalFormatting>
  <conditionalFormatting sqref="Q31 AI31">
    <cfRule type="cellIs" dxfId="424" priority="419" operator="equal">
      <formula>"EXTREMO (RC/F)"</formula>
    </cfRule>
    <cfRule type="cellIs" dxfId="423" priority="420" operator="equal">
      <formula>"ALTO (RC/F)"</formula>
    </cfRule>
    <cfRule type="cellIs" dxfId="422" priority="421" operator="equal">
      <formula>"MODERADO (RC/F)"</formula>
    </cfRule>
    <cfRule type="cellIs" dxfId="421" priority="422" operator="equal">
      <formula>"EXTREMO"</formula>
    </cfRule>
    <cfRule type="cellIs" dxfId="420" priority="423" operator="equal">
      <formula>"ALTO"</formula>
    </cfRule>
    <cfRule type="cellIs" dxfId="419" priority="424" operator="equal">
      <formula>"MODERADO"</formula>
    </cfRule>
    <cfRule type="cellIs" dxfId="418" priority="425" operator="equal">
      <formula>"BAJO"</formula>
    </cfRule>
  </conditionalFormatting>
  <conditionalFormatting sqref="AE31:AE32">
    <cfRule type="cellIs" dxfId="417" priority="414" operator="equal">
      <formula>"MUY ALTA"</formula>
    </cfRule>
    <cfRule type="cellIs" dxfId="416" priority="415" operator="equal">
      <formula>"ALTA"</formula>
    </cfRule>
    <cfRule type="cellIs" dxfId="415" priority="416" operator="equal">
      <formula>"MEDIA"</formula>
    </cfRule>
    <cfRule type="cellIs" dxfId="414" priority="417" operator="equal">
      <formula>"BAJA"</formula>
    </cfRule>
    <cfRule type="cellIs" dxfId="413" priority="418" operator="equal">
      <formula>"MUY BAJA"</formula>
    </cfRule>
  </conditionalFormatting>
  <conditionalFormatting sqref="AG31">
    <cfRule type="cellIs" dxfId="412" priority="409" operator="equal">
      <formula>"CATASTROFICO"</formula>
    </cfRule>
    <cfRule type="cellIs" dxfId="411" priority="410" operator="equal">
      <formula>"MAYOR"</formula>
    </cfRule>
    <cfRule type="cellIs" dxfId="410" priority="411" operator="equal">
      <formula>"MODERADO"</formula>
    </cfRule>
    <cfRule type="cellIs" dxfId="409" priority="412" operator="equal">
      <formula>"MENOR"</formula>
    </cfRule>
    <cfRule type="cellIs" dxfId="408" priority="413" operator="equal">
      <formula>"LEVE"</formula>
    </cfRule>
  </conditionalFormatting>
  <conditionalFormatting sqref="AI31">
    <cfRule type="cellIs" dxfId="407" priority="372" operator="equal">
      <formula>#REF!</formula>
    </cfRule>
    <cfRule type="cellIs" dxfId="406" priority="373" operator="equal">
      <formula>#REF!</formula>
    </cfRule>
    <cfRule type="cellIs" dxfId="405" priority="374" operator="equal">
      <formula>#REF!</formula>
    </cfRule>
    <cfRule type="cellIs" dxfId="404" priority="375" operator="equal">
      <formula>#REF!</formula>
    </cfRule>
    <cfRule type="cellIs" dxfId="403" priority="376" operator="equal">
      <formula>#REF!</formula>
    </cfRule>
    <cfRule type="cellIs" dxfId="402" priority="377" operator="equal">
      <formula>#REF!</formula>
    </cfRule>
    <cfRule type="cellIs" dxfId="401" priority="378" operator="equal">
      <formula>#REF!</formula>
    </cfRule>
    <cfRule type="cellIs" dxfId="400" priority="379" operator="equal">
      <formula>#REF!</formula>
    </cfRule>
    <cfRule type="cellIs" dxfId="399" priority="380" operator="equal">
      <formula>#REF!</formula>
    </cfRule>
    <cfRule type="cellIs" dxfId="398" priority="381" operator="equal">
      <formula>#REF!</formula>
    </cfRule>
    <cfRule type="cellIs" dxfId="397" priority="382" operator="equal">
      <formula>#REF!</formula>
    </cfRule>
    <cfRule type="cellIs" dxfId="396" priority="383" operator="equal">
      <formula>#REF!</formula>
    </cfRule>
    <cfRule type="cellIs" dxfId="395" priority="384" operator="equal">
      <formula>#REF!</formula>
    </cfRule>
    <cfRule type="cellIs" dxfId="394" priority="385" operator="equal">
      <formula>#REF!</formula>
    </cfRule>
    <cfRule type="cellIs" dxfId="393" priority="386" operator="equal">
      <formula>#REF!</formula>
    </cfRule>
    <cfRule type="cellIs" dxfId="392" priority="387" operator="equal">
      <formula>#REF!</formula>
    </cfRule>
    <cfRule type="cellIs" dxfId="391" priority="388" operator="equal">
      <formula>#REF!</formula>
    </cfRule>
    <cfRule type="cellIs" dxfId="390" priority="389" operator="equal">
      <formula>#REF!</formula>
    </cfRule>
    <cfRule type="cellIs" dxfId="389" priority="390" operator="equal">
      <formula>#REF!</formula>
    </cfRule>
    <cfRule type="cellIs" dxfId="388" priority="391" operator="equal">
      <formula>#REF!</formula>
    </cfRule>
    <cfRule type="cellIs" dxfId="387" priority="392" operator="equal">
      <formula>#REF!</formula>
    </cfRule>
    <cfRule type="cellIs" dxfId="386" priority="393" operator="equal">
      <formula>#REF!</formula>
    </cfRule>
    <cfRule type="cellIs" dxfId="385" priority="394" operator="equal">
      <formula>#REF!</formula>
    </cfRule>
    <cfRule type="cellIs" dxfId="384" priority="395" operator="equal">
      <formula>#REF!</formula>
    </cfRule>
    <cfRule type="cellIs" dxfId="383" priority="396" operator="equal">
      <formula>#REF!</formula>
    </cfRule>
    <cfRule type="cellIs" dxfId="382" priority="397" operator="equal">
      <formula>#REF!</formula>
    </cfRule>
    <cfRule type="cellIs" dxfId="381" priority="398" operator="equal">
      <formula>#REF!</formula>
    </cfRule>
    <cfRule type="cellIs" dxfId="380" priority="399" operator="equal">
      <formula>#REF!</formula>
    </cfRule>
    <cfRule type="cellIs" dxfId="379" priority="400" operator="equal">
      <formula>#REF!</formula>
    </cfRule>
    <cfRule type="cellIs" dxfId="378" priority="401" operator="equal">
      <formula>#REF!</formula>
    </cfRule>
    <cfRule type="cellIs" dxfId="377" priority="402" operator="equal">
      <formula>#REF!</formula>
    </cfRule>
    <cfRule type="cellIs" dxfId="376" priority="403" operator="equal">
      <formula>#REF!</formula>
    </cfRule>
    <cfRule type="cellIs" dxfId="375" priority="404" operator="equal">
      <formula>#REF!</formula>
    </cfRule>
    <cfRule type="cellIs" dxfId="374" priority="405" operator="equal">
      <formula>#REF!</formula>
    </cfRule>
    <cfRule type="cellIs" dxfId="373" priority="406" operator="equal">
      <formula>#REF!</formula>
    </cfRule>
    <cfRule type="cellIs" dxfId="372" priority="407" operator="equal">
      <formula>#REF!</formula>
    </cfRule>
    <cfRule type="cellIs" dxfId="371" priority="408" operator="equal">
      <formula>#REF!</formula>
    </cfRule>
  </conditionalFormatting>
  <conditionalFormatting sqref="Q67:Q68">
    <cfRule type="cellIs" dxfId="370" priority="334" operator="equal">
      <formula>#REF!</formula>
    </cfRule>
    <cfRule type="cellIs" dxfId="369" priority="336" operator="equal">
      <formula>#REF!</formula>
    </cfRule>
    <cfRule type="cellIs" dxfId="368" priority="337" operator="equal">
      <formula>#REF!</formula>
    </cfRule>
    <cfRule type="cellIs" dxfId="367" priority="338" operator="equal">
      <formula>#REF!</formula>
    </cfRule>
    <cfRule type="cellIs" dxfId="366" priority="339" operator="equal">
      <formula>#REF!</formula>
    </cfRule>
    <cfRule type="cellIs" dxfId="365" priority="340" operator="equal">
      <formula>#REF!</formula>
    </cfRule>
    <cfRule type="cellIs" dxfId="364" priority="341" operator="equal">
      <formula>#REF!</formula>
    </cfRule>
    <cfRule type="cellIs" dxfId="363" priority="342" operator="equal">
      <formula>#REF!</formula>
    </cfRule>
    <cfRule type="cellIs" dxfId="362" priority="343" operator="equal">
      <formula>#REF!</formula>
    </cfRule>
    <cfRule type="cellIs" dxfId="361" priority="344" operator="equal">
      <formula>#REF!</formula>
    </cfRule>
    <cfRule type="cellIs" dxfId="360" priority="345" operator="equal">
      <formula>#REF!</formula>
    </cfRule>
    <cfRule type="cellIs" dxfId="359" priority="346" operator="equal">
      <formula>#REF!</formula>
    </cfRule>
    <cfRule type="cellIs" dxfId="358" priority="347" operator="equal">
      <formula>#REF!</formula>
    </cfRule>
    <cfRule type="cellIs" dxfId="357" priority="348" operator="equal">
      <formula>#REF!</formula>
    </cfRule>
    <cfRule type="cellIs" dxfId="356" priority="349" operator="equal">
      <formula>#REF!</formula>
    </cfRule>
    <cfRule type="cellIs" dxfId="355" priority="350" operator="equal">
      <formula>#REF!</formula>
    </cfRule>
    <cfRule type="cellIs" dxfId="354" priority="351" operator="equal">
      <formula>#REF!</formula>
    </cfRule>
    <cfRule type="cellIs" dxfId="353" priority="352" operator="equal">
      <formula>#REF!</formula>
    </cfRule>
    <cfRule type="cellIs" dxfId="352" priority="353" operator="equal">
      <formula>#REF!</formula>
    </cfRule>
    <cfRule type="cellIs" dxfId="351" priority="354" operator="equal">
      <formula>#REF!</formula>
    </cfRule>
    <cfRule type="cellIs" dxfId="350" priority="355" operator="equal">
      <formula>#REF!</formula>
    </cfRule>
    <cfRule type="cellIs" dxfId="349" priority="356" operator="equal">
      <formula>#REF!</formula>
    </cfRule>
    <cfRule type="cellIs" dxfId="348" priority="357" operator="equal">
      <formula>#REF!</formula>
    </cfRule>
    <cfRule type="cellIs" dxfId="347" priority="358" operator="equal">
      <formula>#REF!</formula>
    </cfRule>
    <cfRule type="cellIs" dxfId="346" priority="359" operator="equal">
      <formula>#REF!</formula>
    </cfRule>
    <cfRule type="cellIs" dxfId="345" priority="360" operator="equal">
      <formula>#REF!</formula>
    </cfRule>
    <cfRule type="cellIs" dxfId="344" priority="361" operator="equal">
      <formula>#REF!</formula>
    </cfRule>
    <cfRule type="cellIs" dxfId="343" priority="362" operator="equal">
      <formula>#REF!</formula>
    </cfRule>
    <cfRule type="cellIs" dxfId="342" priority="363" operator="equal">
      <formula>#REF!</formula>
    </cfRule>
    <cfRule type="cellIs" dxfId="341" priority="364" operator="equal">
      <formula>#REF!</formula>
    </cfRule>
    <cfRule type="cellIs" dxfId="340" priority="365" operator="equal">
      <formula>#REF!</formula>
    </cfRule>
    <cfRule type="cellIs" dxfId="339" priority="366" operator="equal">
      <formula>#REF!</formula>
    </cfRule>
    <cfRule type="cellIs" dxfId="338" priority="367" operator="equal">
      <formula>#REF!</formula>
    </cfRule>
    <cfRule type="cellIs" dxfId="337" priority="368" operator="equal">
      <formula>#REF!</formula>
    </cfRule>
    <cfRule type="cellIs" dxfId="336" priority="369" operator="equal">
      <formula>#REF!</formula>
    </cfRule>
    <cfRule type="cellIs" dxfId="335" priority="370" operator="equal">
      <formula>#REF!</formula>
    </cfRule>
    <cfRule type="cellIs" dxfId="334" priority="371" operator="equal">
      <formula>#REF!</formula>
    </cfRule>
  </conditionalFormatting>
  <conditionalFormatting sqref="N67:N68">
    <cfRule type="cellIs" dxfId="333" priority="335" operator="equal">
      <formula>#REF!</formula>
    </cfRule>
  </conditionalFormatting>
  <conditionalFormatting sqref="L67:L68">
    <cfRule type="cellIs" dxfId="332" priority="329" operator="equal">
      <formula>"ALTA"</formula>
    </cfRule>
    <cfRule type="cellIs" dxfId="331" priority="330" operator="equal">
      <formula>"MUY ALTA"</formula>
    </cfRule>
    <cfRule type="cellIs" dxfId="330" priority="331" operator="equal">
      <formula>"MEDIA"</formula>
    </cfRule>
    <cfRule type="cellIs" dxfId="329" priority="332" operator="equal">
      <formula>"BAJA"</formula>
    </cfRule>
    <cfRule type="cellIs" dxfId="328" priority="333" operator="equal">
      <formula>"MUY BAJA"</formula>
    </cfRule>
  </conditionalFormatting>
  <conditionalFormatting sqref="N67:N68">
    <cfRule type="cellIs" dxfId="327" priority="321" operator="equal">
      <formula>"CATASTRÓFICO (RC-F)"</formula>
    </cfRule>
    <cfRule type="cellIs" dxfId="326" priority="322" operator="equal">
      <formula>"MAYOR (RC-F)"</formula>
    </cfRule>
    <cfRule type="cellIs" dxfId="325" priority="323" operator="equal">
      <formula>"MODERADO (RC-F)"</formula>
    </cfRule>
    <cfRule type="cellIs" dxfId="324" priority="324" operator="equal">
      <formula>"CATASTRÓFICO"</formula>
    </cfRule>
    <cfRule type="cellIs" dxfId="323" priority="325" operator="equal">
      <formula>"MAYOR"</formula>
    </cfRule>
    <cfRule type="cellIs" dxfId="322" priority="326" operator="equal">
      <formula>"MODERADO"</formula>
    </cfRule>
    <cfRule type="cellIs" dxfId="321" priority="327" operator="equal">
      <formula>"MENOR"</formula>
    </cfRule>
    <cfRule type="cellIs" dxfId="320" priority="328" operator="equal">
      <formula>"LEVE"</formula>
    </cfRule>
  </conditionalFormatting>
  <conditionalFormatting sqref="AI67:AI68 Q67:Q68">
    <cfRule type="cellIs" dxfId="319" priority="314" operator="equal">
      <formula>"EXTREMO (RC/F)"</formula>
    </cfRule>
    <cfRule type="cellIs" dxfId="318" priority="315" operator="equal">
      <formula>"ALTO (RC/F)"</formula>
    </cfRule>
    <cfRule type="cellIs" dxfId="317" priority="316" operator="equal">
      <formula>"MODERADO (RC/F)"</formula>
    </cfRule>
    <cfRule type="cellIs" dxfId="316" priority="317" operator="equal">
      <formula>"EXTREMO"</formula>
    </cfRule>
    <cfRule type="cellIs" dxfId="315" priority="318" operator="equal">
      <formula>"ALTO"</formula>
    </cfRule>
    <cfRule type="cellIs" dxfId="314" priority="319" operator="equal">
      <formula>"MODERADO"</formula>
    </cfRule>
    <cfRule type="cellIs" dxfId="313" priority="320" operator="equal">
      <formula>"BAJO"</formula>
    </cfRule>
  </conditionalFormatting>
  <conditionalFormatting sqref="AE66:AE68">
    <cfRule type="cellIs" dxfId="312" priority="309" operator="equal">
      <formula>"MUY ALTA"</formula>
    </cfRule>
    <cfRule type="cellIs" dxfId="311" priority="310" operator="equal">
      <formula>"ALTA"</formula>
    </cfRule>
    <cfRule type="cellIs" dxfId="310" priority="311" operator="equal">
      <formula>"MEDIA"</formula>
    </cfRule>
    <cfRule type="cellIs" dxfId="309" priority="312" operator="equal">
      <formula>"BAJA"</formula>
    </cfRule>
    <cfRule type="cellIs" dxfId="308" priority="313" operator="equal">
      <formula>"MUY BAJA"</formula>
    </cfRule>
  </conditionalFormatting>
  <conditionalFormatting sqref="AG67:AG68">
    <cfRule type="cellIs" dxfId="307" priority="304" operator="equal">
      <formula>"CATASTROFICO"</formula>
    </cfRule>
    <cfRule type="cellIs" dxfId="306" priority="305" operator="equal">
      <formula>"MAYOR"</formula>
    </cfRule>
    <cfRule type="cellIs" dxfId="305" priority="306" operator="equal">
      <formula>"MODERADO"</formula>
    </cfRule>
    <cfRule type="cellIs" dxfId="304" priority="307" operator="equal">
      <formula>"MENOR"</formula>
    </cfRule>
    <cfRule type="cellIs" dxfId="303" priority="308" operator="equal">
      <formula>"LEVE"</formula>
    </cfRule>
  </conditionalFormatting>
  <conditionalFormatting sqref="AI67:AI68">
    <cfRule type="cellIs" dxfId="302" priority="267" operator="equal">
      <formula>#REF!</formula>
    </cfRule>
    <cfRule type="cellIs" dxfId="301" priority="268" operator="equal">
      <formula>#REF!</formula>
    </cfRule>
    <cfRule type="cellIs" dxfId="300" priority="269" operator="equal">
      <formula>#REF!</formula>
    </cfRule>
    <cfRule type="cellIs" dxfId="299" priority="270" operator="equal">
      <formula>#REF!</formula>
    </cfRule>
    <cfRule type="cellIs" dxfId="298" priority="271" operator="equal">
      <formula>#REF!</formula>
    </cfRule>
    <cfRule type="cellIs" dxfId="297" priority="272" operator="equal">
      <formula>#REF!</formula>
    </cfRule>
    <cfRule type="cellIs" dxfId="296" priority="273" operator="equal">
      <formula>#REF!</formula>
    </cfRule>
    <cfRule type="cellIs" dxfId="295" priority="274" operator="equal">
      <formula>#REF!</formula>
    </cfRule>
    <cfRule type="cellIs" dxfId="294" priority="275" operator="equal">
      <formula>#REF!</formula>
    </cfRule>
    <cfRule type="cellIs" dxfId="293" priority="276" operator="equal">
      <formula>#REF!</formula>
    </cfRule>
    <cfRule type="cellIs" dxfId="292" priority="277" operator="equal">
      <formula>#REF!</formula>
    </cfRule>
    <cfRule type="cellIs" dxfId="291" priority="278" operator="equal">
      <formula>#REF!</formula>
    </cfRule>
    <cfRule type="cellIs" dxfId="290" priority="279" operator="equal">
      <formula>#REF!</formula>
    </cfRule>
    <cfRule type="cellIs" dxfId="289" priority="280" operator="equal">
      <formula>#REF!</formula>
    </cfRule>
    <cfRule type="cellIs" dxfId="288" priority="281" operator="equal">
      <formula>#REF!</formula>
    </cfRule>
    <cfRule type="cellIs" dxfId="287" priority="282" operator="equal">
      <formula>#REF!</formula>
    </cfRule>
    <cfRule type="cellIs" dxfId="286" priority="283" operator="equal">
      <formula>#REF!</formula>
    </cfRule>
    <cfRule type="cellIs" dxfId="285" priority="284" operator="equal">
      <formula>#REF!</formula>
    </cfRule>
    <cfRule type="cellIs" dxfId="284" priority="285" operator="equal">
      <formula>#REF!</formula>
    </cfRule>
    <cfRule type="cellIs" dxfId="283" priority="286" operator="equal">
      <formula>#REF!</formula>
    </cfRule>
    <cfRule type="cellIs" dxfId="282" priority="287" operator="equal">
      <formula>#REF!</formula>
    </cfRule>
    <cfRule type="cellIs" dxfId="281" priority="288" operator="equal">
      <formula>#REF!</formula>
    </cfRule>
    <cfRule type="cellIs" dxfId="280" priority="289" operator="equal">
      <formula>#REF!</formula>
    </cfRule>
    <cfRule type="cellIs" dxfId="279" priority="290" operator="equal">
      <formula>#REF!</formula>
    </cfRule>
    <cfRule type="cellIs" dxfId="278" priority="291" operator="equal">
      <formula>#REF!</formula>
    </cfRule>
    <cfRule type="cellIs" dxfId="277" priority="292" operator="equal">
      <formula>#REF!</formula>
    </cfRule>
    <cfRule type="cellIs" dxfId="276" priority="293" operator="equal">
      <formula>#REF!</formula>
    </cfRule>
    <cfRule type="cellIs" dxfId="275" priority="294" operator="equal">
      <formula>#REF!</formula>
    </cfRule>
    <cfRule type="cellIs" dxfId="274" priority="295" operator="equal">
      <formula>#REF!</formula>
    </cfRule>
    <cfRule type="cellIs" dxfId="273" priority="296" operator="equal">
      <formula>#REF!</formula>
    </cfRule>
    <cfRule type="cellIs" dxfId="272" priority="297" operator="equal">
      <formula>#REF!</formula>
    </cfRule>
    <cfRule type="cellIs" dxfId="271" priority="298" operator="equal">
      <formula>#REF!</formula>
    </cfRule>
    <cfRule type="cellIs" dxfId="270" priority="299" operator="equal">
      <formula>#REF!</formula>
    </cfRule>
    <cfRule type="cellIs" dxfId="269" priority="300" operator="equal">
      <formula>#REF!</formula>
    </cfRule>
    <cfRule type="cellIs" dxfId="268" priority="301" operator="equal">
      <formula>#REF!</formula>
    </cfRule>
    <cfRule type="cellIs" dxfId="267" priority="302" operator="equal">
      <formula>#REF!</formula>
    </cfRule>
    <cfRule type="cellIs" dxfId="266" priority="303" operator="equal">
      <formula>#REF!</formula>
    </cfRule>
  </conditionalFormatting>
  <conditionalFormatting sqref="Q62 Q65">
    <cfRule type="cellIs" dxfId="265" priority="229" operator="equal">
      <formula>#REF!</formula>
    </cfRule>
    <cfRule type="cellIs" dxfId="264" priority="231" operator="equal">
      <formula>#REF!</formula>
    </cfRule>
    <cfRule type="cellIs" dxfId="263" priority="232" operator="equal">
      <formula>#REF!</formula>
    </cfRule>
    <cfRule type="cellIs" dxfId="262" priority="233" operator="equal">
      <formula>#REF!</formula>
    </cfRule>
    <cfRule type="cellIs" dxfId="261" priority="234" operator="equal">
      <formula>#REF!</formula>
    </cfRule>
    <cfRule type="cellIs" dxfId="260" priority="235" operator="equal">
      <formula>#REF!</formula>
    </cfRule>
    <cfRule type="cellIs" dxfId="259" priority="236" operator="equal">
      <formula>#REF!</formula>
    </cfRule>
    <cfRule type="cellIs" dxfId="258" priority="237" operator="equal">
      <formula>#REF!</formula>
    </cfRule>
    <cfRule type="cellIs" dxfId="257" priority="238" operator="equal">
      <formula>#REF!</formula>
    </cfRule>
    <cfRule type="cellIs" dxfId="256" priority="239" operator="equal">
      <formula>#REF!</formula>
    </cfRule>
    <cfRule type="cellIs" dxfId="255" priority="240" operator="equal">
      <formula>#REF!</formula>
    </cfRule>
    <cfRule type="cellIs" dxfId="254" priority="241" operator="equal">
      <formula>#REF!</formula>
    </cfRule>
    <cfRule type="cellIs" dxfId="253" priority="242" operator="equal">
      <formula>#REF!</formula>
    </cfRule>
    <cfRule type="cellIs" dxfId="252" priority="243" operator="equal">
      <formula>#REF!</formula>
    </cfRule>
    <cfRule type="cellIs" dxfId="251" priority="244" operator="equal">
      <formula>#REF!</formula>
    </cfRule>
    <cfRule type="cellIs" dxfId="250" priority="245" operator="equal">
      <formula>#REF!</formula>
    </cfRule>
    <cfRule type="cellIs" dxfId="249" priority="246" operator="equal">
      <formula>#REF!</formula>
    </cfRule>
    <cfRule type="cellIs" dxfId="248" priority="247" operator="equal">
      <formula>#REF!</formula>
    </cfRule>
    <cfRule type="cellIs" dxfId="247" priority="248" operator="equal">
      <formula>#REF!</formula>
    </cfRule>
    <cfRule type="cellIs" dxfId="246" priority="249" operator="equal">
      <formula>#REF!</formula>
    </cfRule>
    <cfRule type="cellIs" dxfId="245" priority="250" operator="equal">
      <formula>#REF!</formula>
    </cfRule>
    <cfRule type="cellIs" dxfId="244" priority="251" operator="equal">
      <formula>#REF!</formula>
    </cfRule>
    <cfRule type="cellIs" dxfId="243" priority="252" operator="equal">
      <formula>#REF!</formula>
    </cfRule>
    <cfRule type="cellIs" dxfId="242" priority="253" operator="equal">
      <formula>#REF!</formula>
    </cfRule>
    <cfRule type="cellIs" dxfId="241" priority="254" operator="equal">
      <formula>#REF!</formula>
    </cfRule>
    <cfRule type="cellIs" dxfId="240" priority="255" operator="equal">
      <formula>#REF!</formula>
    </cfRule>
    <cfRule type="cellIs" dxfId="239" priority="256" operator="equal">
      <formula>#REF!</formula>
    </cfRule>
    <cfRule type="cellIs" dxfId="238" priority="257" operator="equal">
      <formula>#REF!</formula>
    </cfRule>
    <cfRule type="cellIs" dxfId="237" priority="258" operator="equal">
      <formula>#REF!</formula>
    </cfRule>
    <cfRule type="cellIs" dxfId="236" priority="259" operator="equal">
      <formula>#REF!</formula>
    </cfRule>
    <cfRule type="cellIs" dxfId="235" priority="260" operator="equal">
      <formula>#REF!</formula>
    </cfRule>
    <cfRule type="cellIs" dxfId="234" priority="261" operator="equal">
      <formula>#REF!</formula>
    </cfRule>
    <cfRule type="cellIs" dxfId="233" priority="262" operator="equal">
      <formula>#REF!</formula>
    </cfRule>
    <cfRule type="cellIs" dxfId="232" priority="263" operator="equal">
      <formula>#REF!</formula>
    </cfRule>
    <cfRule type="cellIs" dxfId="231" priority="264" operator="equal">
      <formula>#REF!</formula>
    </cfRule>
    <cfRule type="cellIs" dxfId="230" priority="265" operator="equal">
      <formula>#REF!</formula>
    </cfRule>
    <cfRule type="cellIs" dxfId="229" priority="266" operator="equal">
      <formula>#REF!</formula>
    </cfRule>
  </conditionalFormatting>
  <conditionalFormatting sqref="N62 N65">
    <cfRule type="cellIs" dxfId="228" priority="230" operator="equal">
      <formula>#REF!</formula>
    </cfRule>
  </conditionalFormatting>
  <conditionalFormatting sqref="L62 L65">
    <cfRule type="cellIs" dxfId="227" priority="224" operator="equal">
      <formula>"ALTA"</formula>
    </cfRule>
    <cfRule type="cellIs" dxfId="226" priority="225" operator="equal">
      <formula>"MUY ALTA"</formula>
    </cfRule>
    <cfRule type="cellIs" dxfId="225" priority="226" operator="equal">
      <formula>"MEDIA"</formula>
    </cfRule>
    <cfRule type="cellIs" dxfId="224" priority="227" operator="equal">
      <formula>"BAJA"</formula>
    </cfRule>
    <cfRule type="cellIs" dxfId="223" priority="228" operator="equal">
      <formula>"MUY BAJA"</formula>
    </cfRule>
  </conditionalFormatting>
  <conditionalFormatting sqref="N62 N65">
    <cfRule type="cellIs" dxfId="222" priority="216" operator="equal">
      <formula>"CATASTRÓFICO (RC-F)"</formula>
    </cfRule>
    <cfRule type="cellIs" dxfId="221" priority="217" operator="equal">
      <formula>"MAYOR (RC-F)"</formula>
    </cfRule>
    <cfRule type="cellIs" dxfId="220" priority="218" operator="equal">
      <formula>"MODERADO (RC-F)"</formula>
    </cfRule>
    <cfRule type="cellIs" dxfId="219" priority="219" operator="equal">
      <formula>"CATASTRÓFICO"</formula>
    </cfRule>
    <cfRule type="cellIs" dxfId="218" priority="220" operator="equal">
      <formula>"MAYOR"</formula>
    </cfRule>
    <cfRule type="cellIs" dxfId="217" priority="221" operator="equal">
      <formula>"MODERADO"</formula>
    </cfRule>
    <cfRule type="cellIs" dxfId="216" priority="222" operator="equal">
      <formula>"MENOR"</formula>
    </cfRule>
    <cfRule type="cellIs" dxfId="215" priority="223" operator="equal">
      <formula>"LEVE"</formula>
    </cfRule>
  </conditionalFormatting>
  <conditionalFormatting sqref="AI62 Q62 Q65 AI65">
    <cfRule type="cellIs" dxfId="214" priority="209" operator="equal">
      <formula>"EXTREMO (RC/F)"</formula>
    </cfRule>
    <cfRule type="cellIs" dxfId="213" priority="210" operator="equal">
      <formula>"ALTO (RC/F)"</formula>
    </cfRule>
    <cfRule type="cellIs" dxfId="212" priority="211" operator="equal">
      <formula>"MODERADO (RC/F)"</formula>
    </cfRule>
    <cfRule type="cellIs" dxfId="211" priority="212" operator="equal">
      <formula>"EXTREMO"</formula>
    </cfRule>
    <cfRule type="cellIs" dxfId="210" priority="213" operator="equal">
      <formula>"ALTO"</formula>
    </cfRule>
    <cfRule type="cellIs" dxfId="209" priority="214" operator="equal">
      <formula>"MODERADO"</formula>
    </cfRule>
    <cfRule type="cellIs" dxfId="208" priority="215" operator="equal">
      <formula>"BAJO"</formula>
    </cfRule>
  </conditionalFormatting>
  <conditionalFormatting sqref="AE62:AE65">
    <cfRule type="cellIs" dxfId="207" priority="204" operator="equal">
      <formula>"MUY ALTA"</formula>
    </cfRule>
    <cfRule type="cellIs" dxfId="206" priority="205" operator="equal">
      <formula>"ALTA"</formula>
    </cfRule>
    <cfRule type="cellIs" dxfId="205" priority="206" operator="equal">
      <formula>"MEDIA"</formula>
    </cfRule>
    <cfRule type="cellIs" dxfId="204" priority="207" operator="equal">
      <formula>"BAJA"</formula>
    </cfRule>
    <cfRule type="cellIs" dxfId="203" priority="208" operator="equal">
      <formula>"MUY BAJA"</formula>
    </cfRule>
  </conditionalFormatting>
  <conditionalFormatting sqref="AG62 AG65">
    <cfRule type="cellIs" dxfId="202" priority="199" operator="equal">
      <formula>"CATASTROFICO"</formula>
    </cfRule>
    <cfRule type="cellIs" dxfId="201" priority="200" operator="equal">
      <formula>"MAYOR"</formula>
    </cfRule>
    <cfRule type="cellIs" dxfId="200" priority="201" operator="equal">
      <formula>"MODERADO"</formula>
    </cfRule>
    <cfRule type="cellIs" dxfId="199" priority="202" operator="equal">
      <formula>"MENOR"</formula>
    </cfRule>
    <cfRule type="cellIs" dxfId="198" priority="203" operator="equal">
      <formula>"LEVE"</formula>
    </cfRule>
  </conditionalFormatting>
  <conditionalFormatting sqref="AI62 AI65">
    <cfRule type="cellIs" dxfId="197" priority="162" operator="equal">
      <formula>#REF!</formula>
    </cfRule>
    <cfRule type="cellIs" dxfId="196" priority="163" operator="equal">
      <formula>#REF!</formula>
    </cfRule>
    <cfRule type="cellIs" dxfId="195" priority="164" operator="equal">
      <formula>#REF!</formula>
    </cfRule>
    <cfRule type="cellIs" dxfId="194" priority="165" operator="equal">
      <formula>#REF!</formula>
    </cfRule>
    <cfRule type="cellIs" dxfId="193" priority="166" operator="equal">
      <formula>#REF!</formula>
    </cfRule>
    <cfRule type="cellIs" dxfId="192" priority="167" operator="equal">
      <formula>#REF!</formula>
    </cfRule>
    <cfRule type="cellIs" dxfId="191" priority="168" operator="equal">
      <formula>#REF!</formula>
    </cfRule>
    <cfRule type="cellIs" dxfId="190" priority="169" operator="equal">
      <formula>#REF!</formula>
    </cfRule>
    <cfRule type="cellIs" dxfId="189" priority="170" operator="equal">
      <formula>#REF!</formula>
    </cfRule>
    <cfRule type="cellIs" dxfId="188" priority="171" operator="equal">
      <formula>#REF!</formula>
    </cfRule>
    <cfRule type="cellIs" dxfId="187" priority="172" operator="equal">
      <formula>#REF!</formula>
    </cfRule>
    <cfRule type="cellIs" dxfId="186" priority="173" operator="equal">
      <formula>#REF!</formula>
    </cfRule>
    <cfRule type="cellIs" dxfId="185" priority="174" operator="equal">
      <formula>#REF!</formula>
    </cfRule>
    <cfRule type="cellIs" dxfId="184" priority="175" operator="equal">
      <formula>#REF!</formula>
    </cfRule>
    <cfRule type="cellIs" dxfId="183" priority="176" operator="equal">
      <formula>#REF!</formula>
    </cfRule>
    <cfRule type="cellIs" dxfId="182" priority="177" operator="equal">
      <formula>#REF!</formula>
    </cfRule>
    <cfRule type="cellIs" dxfId="181" priority="178" operator="equal">
      <formula>#REF!</formula>
    </cfRule>
    <cfRule type="cellIs" dxfId="180" priority="179" operator="equal">
      <formula>#REF!</formula>
    </cfRule>
    <cfRule type="cellIs" dxfId="179" priority="180" operator="equal">
      <formula>#REF!</formula>
    </cfRule>
    <cfRule type="cellIs" dxfId="178" priority="181" operator="equal">
      <formula>#REF!</formula>
    </cfRule>
    <cfRule type="cellIs" dxfId="177" priority="182" operator="equal">
      <formula>#REF!</formula>
    </cfRule>
    <cfRule type="cellIs" dxfId="176" priority="183" operator="equal">
      <formula>#REF!</formula>
    </cfRule>
    <cfRule type="cellIs" dxfId="175" priority="184" operator="equal">
      <formula>#REF!</formula>
    </cfRule>
    <cfRule type="cellIs" dxfId="174" priority="185" operator="equal">
      <formula>#REF!</formula>
    </cfRule>
    <cfRule type="cellIs" dxfId="173" priority="186" operator="equal">
      <formula>#REF!</formula>
    </cfRule>
    <cfRule type="cellIs" dxfId="172" priority="187" operator="equal">
      <formula>#REF!</formula>
    </cfRule>
    <cfRule type="cellIs" dxfId="171" priority="188" operator="equal">
      <formula>#REF!</formula>
    </cfRule>
    <cfRule type="cellIs" dxfId="170" priority="189" operator="equal">
      <formula>#REF!</formula>
    </cfRule>
    <cfRule type="cellIs" dxfId="169" priority="190" operator="equal">
      <formula>#REF!</formula>
    </cfRule>
    <cfRule type="cellIs" dxfId="168" priority="191" operator="equal">
      <formula>#REF!</formula>
    </cfRule>
    <cfRule type="cellIs" dxfId="167" priority="192" operator="equal">
      <formula>#REF!</formula>
    </cfRule>
    <cfRule type="cellIs" dxfId="166" priority="193" operator="equal">
      <formula>#REF!</formula>
    </cfRule>
    <cfRule type="cellIs" dxfId="165" priority="194" operator="equal">
      <formula>#REF!</formula>
    </cfRule>
    <cfRule type="cellIs" dxfId="164" priority="195" operator="equal">
      <formula>#REF!</formula>
    </cfRule>
    <cfRule type="cellIs" dxfId="163" priority="196" operator="equal">
      <formula>#REF!</formula>
    </cfRule>
    <cfRule type="cellIs" dxfId="162" priority="197" operator="equal">
      <formula>#REF!</formula>
    </cfRule>
    <cfRule type="cellIs" dxfId="161" priority="198" operator="equal">
      <formula>#REF!</formula>
    </cfRule>
  </conditionalFormatting>
  <conditionalFormatting sqref="Q56 Q58 Q60">
    <cfRule type="cellIs" dxfId="160" priority="124" operator="equal">
      <formula>#REF!</formula>
    </cfRule>
    <cfRule type="cellIs" dxfId="159" priority="126" operator="equal">
      <formula>#REF!</formula>
    </cfRule>
    <cfRule type="cellIs" dxfId="158" priority="127" operator="equal">
      <formula>#REF!</formula>
    </cfRule>
    <cfRule type="cellIs" dxfId="157" priority="128" operator="equal">
      <formula>#REF!</formula>
    </cfRule>
    <cfRule type="cellIs" dxfId="156" priority="129" operator="equal">
      <formula>#REF!</formula>
    </cfRule>
    <cfRule type="cellIs" dxfId="155" priority="130" operator="equal">
      <formula>#REF!</formula>
    </cfRule>
    <cfRule type="cellIs" dxfId="154" priority="131" operator="equal">
      <formula>#REF!</formula>
    </cfRule>
    <cfRule type="cellIs" dxfId="153" priority="132" operator="equal">
      <formula>#REF!</formula>
    </cfRule>
    <cfRule type="cellIs" dxfId="152" priority="133" operator="equal">
      <formula>#REF!</formula>
    </cfRule>
    <cfRule type="cellIs" dxfId="151" priority="134" operator="equal">
      <formula>#REF!</formula>
    </cfRule>
    <cfRule type="cellIs" dxfId="150" priority="135" operator="equal">
      <formula>#REF!</formula>
    </cfRule>
    <cfRule type="cellIs" dxfId="149" priority="136" operator="equal">
      <formula>#REF!</formula>
    </cfRule>
    <cfRule type="cellIs" dxfId="148" priority="137" operator="equal">
      <formula>#REF!</formula>
    </cfRule>
    <cfRule type="cellIs" dxfId="147" priority="138" operator="equal">
      <formula>#REF!</formula>
    </cfRule>
    <cfRule type="cellIs" dxfId="146" priority="139" operator="equal">
      <formula>#REF!</formula>
    </cfRule>
    <cfRule type="cellIs" dxfId="145" priority="140" operator="equal">
      <formula>#REF!</formula>
    </cfRule>
    <cfRule type="cellIs" dxfId="144" priority="141" operator="equal">
      <formula>#REF!</formula>
    </cfRule>
    <cfRule type="cellIs" dxfId="143" priority="142" operator="equal">
      <formula>#REF!</formula>
    </cfRule>
    <cfRule type="cellIs" dxfId="142" priority="143" operator="equal">
      <formula>#REF!</formula>
    </cfRule>
    <cfRule type="cellIs" dxfId="141" priority="144" operator="equal">
      <formula>#REF!</formula>
    </cfRule>
    <cfRule type="cellIs" dxfId="140" priority="145" operator="equal">
      <formula>#REF!</formula>
    </cfRule>
    <cfRule type="cellIs" dxfId="139" priority="146" operator="equal">
      <formula>#REF!</formula>
    </cfRule>
    <cfRule type="cellIs" dxfId="138" priority="147" operator="equal">
      <formula>#REF!</formula>
    </cfRule>
    <cfRule type="cellIs" dxfId="137" priority="148" operator="equal">
      <formula>#REF!</formula>
    </cfRule>
    <cfRule type="cellIs" dxfId="136" priority="149" operator="equal">
      <formula>#REF!</formula>
    </cfRule>
    <cfRule type="cellIs" dxfId="135" priority="150" operator="equal">
      <formula>#REF!</formula>
    </cfRule>
    <cfRule type="cellIs" dxfId="134" priority="151" operator="equal">
      <formula>#REF!</formula>
    </cfRule>
    <cfRule type="cellIs" dxfId="133" priority="152" operator="equal">
      <formula>#REF!</formula>
    </cfRule>
    <cfRule type="cellIs" dxfId="132" priority="153" operator="equal">
      <formula>#REF!</formula>
    </cfRule>
    <cfRule type="cellIs" dxfId="131" priority="154" operator="equal">
      <formula>#REF!</formula>
    </cfRule>
    <cfRule type="cellIs" dxfId="130" priority="155" operator="equal">
      <formula>#REF!</formula>
    </cfRule>
    <cfRule type="cellIs" dxfId="129" priority="156" operator="equal">
      <formula>#REF!</formula>
    </cfRule>
    <cfRule type="cellIs" dxfId="128" priority="157" operator="equal">
      <formula>#REF!</formula>
    </cfRule>
    <cfRule type="cellIs" dxfId="127" priority="158" operator="equal">
      <formula>#REF!</formula>
    </cfRule>
    <cfRule type="cellIs" dxfId="126" priority="159" operator="equal">
      <formula>#REF!</formula>
    </cfRule>
    <cfRule type="cellIs" dxfId="125" priority="160" operator="equal">
      <formula>#REF!</formula>
    </cfRule>
    <cfRule type="cellIs" dxfId="124" priority="161" operator="equal">
      <formula>#REF!</formula>
    </cfRule>
  </conditionalFormatting>
  <conditionalFormatting sqref="N56 N58 N60">
    <cfRule type="cellIs" dxfId="123" priority="125" operator="equal">
      <formula>#REF!</formula>
    </cfRule>
  </conditionalFormatting>
  <conditionalFormatting sqref="L56 L58 L60">
    <cfRule type="cellIs" dxfId="122" priority="119" operator="equal">
      <formula>"ALTA"</formula>
    </cfRule>
    <cfRule type="cellIs" dxfId="121" priority="120" operator="equal">
      <formula>"MUY ALTA"</formula>
    </cfRule>
    <cfRule type="cellIs" dxfId="120" priority="121" operator="equal">
      <formula>"MEDIA"</formula>
    </cfRule>
    <cfRule type="cellIs" dxfId="119" priority="122" operator="equal">
      <formula>"BAJA"</formula>
    </cfRule>
    <cfRule type="cellIs" dxfId="118" priority="123" operator="equal">
      <formula>"MUY BAJA"</formula>
    </cfRule>
  </conditionalFormatting>
  <conditionalFormatting sqref="N56 N58 N60">
    <cfRule type="cellIs" dxfId="117" priority="111" operator="equal">
      <formula>"CATASTRÓFICO (RC-F)"</formula>
    </cfRule>
    <cfRule type="cellIs" dxfId="116" priority="112" operator="equal">
      <formula>"MAYOR (RC-F)"</formula>
    </cfRule>
    <cfRule type="cellIs" dxfId="115" priority="113" operator="equal">
      <formula>"MODERADO (RC-F)"</formula>
    </cfRule>
    <cfRule type="cellIs" dxfId="114" priority="114" operator="equal">
      <formula>"CATASTRÓFICO"</formula>
    </cfRule>
    <cfRule type="cellIs" dxfId="113" priority="115" operator="equal">
      <formula>"MAYOR"</formula>
    </cfRule>
    <cfRule type="cellIs" dxfId="112" priority="116" operator="equal">
      <formula>"MODERADO"</formula>
    </cfRule>
    <cfRule type="cellIs" dxfId="111" priority="117" operator="equal">
      <formula>"MENOR"</formula>
    </cfRule>
    <cfRule type="cellIs" dxfId="110" priority="118" operator="equal">
      <formula>"LEVE"</formula>
    </cfRule>
  </conditionalFormatting>
  <conditionalFormatting sqref="AI56 Q56 Q58 AI58 AI60 Q60">
    <cfRule type="cellIs" dxfId="109" priority="104" operator="equal">
      <formula>"EXTREMO (RC/F)"</formula>
    </cfRule>
    <cfRule type="cellIs" dxfId="108" priority="105" operator="equal">
      <formula>"ALTO (RC/F)"</formula>
    </cfRule>
    <cfRule type="cellIs" dxfId="107" priority="106" operator="equal">
      <formula>"MODERADO (RC/F)"</formula>
    </cfRule>
    <cfRule type="cellIs" dxfId="106" priority="107" operator="equal">
      <formula>"EXTREMO"</formula>
    </cfRule>
    <cfRule type="cellIs" dxfId="105" priority="108" operator="equal">
      <formula>"ALTO"</formula>
    </cfRule>
    <cfRule type="cellIs" dxfId="104" priority="109" operator="equal">
      <formula>"MODERADO"</formula>
    </cfRule>
    <cfRule type="cellIs" dxfId="103" priority="110" operator="equal">
      <formula>"BAJO"</formula>
    </cfRule>
  </conditionalFormatting>
  <conditionalFormatting sqref="AE56 AE58 AE60">
    <cfRule type="cellIs" dxfId="102" priority="99" operator="equal">
      <formula>"MUY ALTA"</formula>
    </cfRule>
    <cfRule type="cellIs" dxfId="101" priority="100" operator="equal">
      <formula>"ALTA"</formula>
    </cfRule>
    <cfRule type="cellIs" dxfId="100" priority="101" operator="equal">
      <formula>"MEDIA"</formula>
    </cfRule>
    <cfRule type="cellIs" dxfId="99" priority="102" operator="equal">
      <formula>"BAJA"</formula>
    </cfRule>
    <cfRule type="cellIs" dxfId="98" priority="103" operator="equal">
      <formula>"MUY BAJA"</formula>
    </cfRule>
  </conditionalFormatting>
  <conditionalFormatting sqref="AG56 AG58 AG60">
    <cfRule type="cellIs" dxfId="97" priority="94" operator="equal">
      <formula>"CATASTROFICO"</formula>
    </cfRule>
    <cfRule type="cellIs" dxfId="96" priority="95" operator="equal">
      <formula>"MAYOR"</formula>
    </cfRule>
    <cfRule type="cellIs" dxfId="95" priority="96" operator="equal">
      <formula>"MODERADO"</formula>
    </cfRule>
    <cfRule type="cellIs" dxfId="94" priority="97" operator="equal">
      <formula>"MENOR"</formula>
    </cfRule>
    <cfRule type="cellIs" dxfId="93" priority="98" operator="equal">
      <formula>"LEVE"</formula>
    </cfRule>
  </conditionalFormatting>
  <conditionalFormatting sqref="AI56 AI58 AI60">
    <cfRule type="cellIs" dxfId="92" priority="57" operator="equal">
      <formula>#REF!</formula>
    </cfRule>
    <cfRule type="cellIs" dxfId="91" priority="58" operator="equal">
      <formula>#REF!</formula>
    </cfRule>
    <cfRule type="cellIs" dxfId="90" priority="59" operator="equal">
      <formula>#REF!</formula>
    </cfRule>
    <cfRule type="cellIs" dxfId="89" priority="60" operator="equal">
      <formula>#REF!</formula>
    </cfRule>
    <cfRule type="cellIs" dxfId="88" priority="61" operator="equal">
      <formula>#REF!</formula>
    </cfRule>
    <cfRule type="cellIs" dxfId="87" priority="62" operator="equal">
      <formula>#REF!</formula>
    </cfRule>
    <cfRule type="cellIs" dxfId="86" priority="63" operator="equal">
      <formula>#REF!</formula>
    </cfRule>
    <cfRule type="cellIs" dxfId="85" priority="64" operator="equal">
      <formula>#REF!</formula>
    </cfRule>
    <cfRule type="cellIs" dxfId="84" priority="65" operator="equal">
      <formula>#REF!</formula>
    </cfRule>
    <cfRule type="cellIs" dxfId="83" priority="66" operator="equal">
      <formula>#REF!</formula>
    </cfRule>
    <cfRule type="cellIs" dxfId="82" priority="67" operator="equal">
      <formula>#REF!</formula>
    </cfRule>
    <cfRule type="cellIs" dxfId="81" priority="68" operator="equal">
      <formula>#REF!</formula>
    </cfRule>
    <cfRule type="cellIs" dxfId="80" priority="69" operator="equal">
      <formula>#REF!</formula>
    </cfRule>
    <cfRule type="cellIs" dxfId="79" priority="70" operator="equal">
      <formula>#REF!</formula>
    </cfRule>
    <cfRule type="cellIs" dxfId="78" priority="71" operator="equal">
      <formula>#REF!</formula>
    </cfRule>
    <cfRule type="cellIs" dxfId="77" priority="72" operator="equal">
      <formula>#REF!</formula>
    </cfRule>
    <cfRule type="cellIs" dxfId="76" priority="73" operator="equal">
      <formula>#REF!</formula>
    </cfRule>
    <cfRule type="cellIs" dxfId="75" priority="74" operator="equal">
      <formula>#REF!</formula>
    </cfRule>
    <cfRule type="cellIs" dxfId="74" priority="75" operator="equal">
      <formula>#REF!</formula>
    </cfRule>
    <cfRule type="cellIs" dxfId="73" priority="76" operator="equal">
      <formula>#REF!</formula>
    </cfRule>
    <cfRule type="cellIs" dxfId="72" priority="77" operator="equal">
      <formula>#REF!</formula>
    </cfRule>
    <cfRule type="cellIs" dxfId="71" priority="78" operator="equal">
      <formula>#REF!</formula>
    </cfRule>
    <cfRule type="cellIs" dxfId="70" priority="79" operator="equal">
      <formula>#REF!</formula>
    </cfRule>
    <cfRule type="cellIs" dxfId="69" priority="80" operator="equal">
      <formula>#REF!</formula>
    </cfRule>
    <cfRule type="cellIs" dxfId="68" priority="81" operator="equal">
      <formula>#REF!</formula>
    </cfRule>
    <cfRule type="cellIs" dxfId="67" priority="82" operator="equal">
      <formula>#REF!</formula>
    </cfRule>
    <cfRule type="cellIs" dxfId="66" priority="83" operator="equal">
      <formula>#REF!</formula>
    </cfRule>
    <cfRule type="cellIs" dxfId="65" priority="84" operator="equal">
      <formula>#REF!</formula>
    </cfRule>
    <cfRule type="cellIs" dxfId="64" priority="85" operator="equal">
      <formula>#REF!</formula>
    </cfRule>
    <cfRule type="cellIs" dxfId="63" priority="86" operator="equal">
      <formula>#REF!</formula>
    </cfRule>
    <cfRule type="cellIs" dxfId="62" priority="87" operator="equal">
      <formula>#REF!</formula>
    </cfRule>
    <cfRule type="cellIs" dxfId="61" priority="88" operator="equal">
      <formula>#REF!</formula>
    </cfRule>
    <cfRule type="cellIs" dxfId="60" priority="89" operator="equal">
      <formula>#REF!</formula>
    </cfRule>
    <cfRule type="cellIs" dxfId="59" priority="90" operator="equal">
      <formula>#REF!</formula>
    </cfRule>
    <cfRule type="cellIs" dxfId="58" priority="91" operator="equal">
      <formula>#REF!</formula>
    </cfRule>
    <cfRule type="cellIs" dxfId="57" priority="92" operator="equal">
      <formula>#REF!</formula>
    </cfRule>
    <cfRule type="cellIs" dxfId="56" priority="93" operator="equal">
      <formula>#REF!</formula>
    </cfRule>
  </conditionalFormatting>
  <conditionalFormatting sqref="I68 I19">
    <cfRule type="cellIs" dxfId="55" priority="56" operator="equal">
      <formula>#REF!</formula>
    </cfRule>
  </conditionalFormatting>
  <conditionalFormatting sqref="I65">
    <cfRule type="cellIs" dxfId="54" priority="55" operator="equal">
      <formula>#REF!</formula>
    </cfRule>
  </conditionalFormatting>
  <conditionalFormatting sqref="I56">
    <cfRule type="cellIs" dxfId="53" priority="54" operator="equal">
      <formula>#REF!</formula>
    </cfRule>
  </conditionalFormatting>
  <conditionalFormatting sqref="I60">
    <cfRule type="cellIs" dxfId="52" priority="53" operator="equal">
      <formula>#REF!</formula>
    </cfRule>
  </conditionalFormatting>
  <conditionalFormatting sqref="I22">
    <cfRule type="cellIs" dxfId="51" priority="52" operator="equal">
      <formula>#REF!</formula>
    </cfRule>
  </conditionalFormatting>
  <conditionalFormatting sqref="I42">
    <cfRule type="cellIs" dxfId="50" priority="51" operator="equal">
      <formula>#REF!</formula>
    </cfRule>
  </conditionalFormatting>
  <conditionalFormatting sqref="I48">
    <cfRule type="cellIs" dxfId="49" priority="50" operator="equal">
      <formula>#REF!</formula>
    </cfRule>
  </conditionalFormatting>
  <conditionalFormatting sqref="I50">
    <cfRule type="cellIs" dxfId="48" priority="49" operator="equal">
      <formula>#REF!</formula>
    </cfRule>
  </conditionalFormatting>
  <conditionalFormatting sqref="I71">
    <cfRule type="cellIs" dxfId="47" priority="48" operator="equal">
      <formula>#REF!</formula>
    </cfRule>
  </conditionalFormatting>
  <conditionalFormatting sqref="I73">
    <cfRule type="cellIs" dxfId="46" priority="47" operator="equal">
      <formula>#REF!</formula>
    </cfRule>
  </conditionalFormatting>
  <conditionalFormatting sqref="K73">
    <cfRule type="cellIs" dxfId="45" priority="46" operator="equal">
      <formula>#REF!</formula>
    </cfRule>
  </conditionalFormatting>
  <conditionalFormatting sqref="I58">
    <cfRule type="cellIs" dxfId="44" priority="45" operator="equal">
      <formula>#REF!</formula>
    </cfRule>
  </conditionalFormatting>
  <conditionalFormatting sqref="Q39">
    <cfRule type="cellIs" dxfId="43" priority="8" operator="equal">
      <formula>#REF!</formula>
    </cfRule>
    <cfRule type="cellIs" dxfId="42" priority="9" operator="equal">
      <formula>#REF!</formula>
    </cfRule>
    <cfRule type="cellIs" dxfId="41" priority="10" operator="equal">
      <formula>#REF!</formula>
    </cfRule>
    <cfRule type="cellIs" dxfId="40" priority="11" operator="equal">
      <formula>#REF!</formula>
    </cfRule>
    <cfRule type="cellIs" dxfId="39" priority="12" operator="equal">
      <formula>#REF!</formula>
    </cfRule>
    <cfRule type="cellIs" dxfId="38" priority="13" operator="equal">
      <formula>#REF!</formula>
    </cfRule>
    <cfRule type="cellIs" dxfId="37" priority="14" operator="equal">
      <formula>#REF!</formula>
    </cfRule>
    <cfRule type="cellIs" dxfId="36" priority="15" operator="equal">
      <formula>#REF!</formula>
    </cfRule>
    <cfRule type="cellIs" dxfId="35" priority="16" operator="equal">
      <formula>#REF!</formula>
    </cfRule>
    <cfRule type="cellIs" dxfId="34" priority="17" operator="equal">
      <formula>#REF!</formula>
    </cfRule>
    <cfRule type="cellIs" dxfId="33" priority="18" operator="equal">
      <formula>#REF!</formula>
    </cfRule>
    <cfRule type="cellIs" dxfId="32" priority="19" operator="equal">
      <formula>#REF!</formula>
    </cfRule>
    <cfRule type="cellIs" dxfId="31" priority="20" operator="equal">
      <formula>#REF!</formula>
    </cfRule>
    <cfRule type="cellIs" dxfId="30" priority="21" operator="equal">
      <formula>#REF!</formula>
    </cfRule>
    <cfRule type="cellIs" dxfId="29" priority="22" operator="equal">
      <formula>#REF!</formula>
    </cfRule>
    <cfRule type="cellIs" dxfId="28" priority="23" operator="equal">
      <formula>#REF!</formula>
    </cfRule>
    <cfRule type="cellIs" dxfId="27" priority="24" operator="equal">
      <formula>#REF!</formula>
    </cfRule>
    <cfRule type="cellIs" dxfId="26" priority="25" operator="equal">
      <formula>#REF!</formula>
    </cfRule>
    <cfRule type="cellIs" dxfId="25" priority="26" operator="equal">
      <formula>#REF!</formula>
    </cfRule>
    <cfRule type="cellIs" dxfId="24" priority="27" operator="equal">
      <formula>#REF!</formula>
    </cfRule>
    <cfRule type="cellIs" dxfId="23" priority="28" operator="equal">
      <formula>#REF!</formula>
    </cfRule>
    <cfRule type="cellIs" dxfId="22" priority="29" operator="equal">
      <formula>#REF!</formula>
    </cfRule>
    <cfRule type="cellIs" dxfId="21" priority="30" operator="equal">
      <formula>#REF!</formula>
    </cfRule>
    <cfRule type="cellIs" dxfId="20" priority="31" operator="equal">
      <formula>#REF!</formula>
    </cfRule>
    <cfRule type="cellIs" dxfId="19" priority="32" operator="equal">
      <formula>#REF!</formula>
    </cfRule>
    <cfRule type="cellIs" dxfId="18" priority="33" operator="equal">
      <formula>#REF!</formula>
    </cfRule>
    <cfRule type="cellIs" dxfId="17" priority="34" operator="equal">
      <formula>#REF!</formula>
    </cfRule>
    <cfRule type="cellIs" dxfId="16" priority="35" operator="equal">
      <formula>#REF!</formula>
    </cfRule>
    <cfRule type="cellIs" dxfId="15" priority="36" operator="equal">
      <formula>#REF!</formula>
    </cfRule>
    <cfRule type="cellIs" dxfId="14" priority="37" operator="equal">
      <formula>#REF!</formula>
    </cfRule>
    <cfRule type="cellIs" dxfId="13" priority="38" operator="equal">
      <formula>#REF!</formula>
    </cfRule>
    <cfRule type="cellIs" dxfId="12" priority="39" operator="equal">
      <formula>#REF!</formula>
    </cfRule>
    <cfRule type="cellIs" dxfId="11" priority="40" operator="equal">
      <formula>#REF!</formula>
    </cfRule>
    <cfRule type="cellIs" dxfId="10" priority="41" operator="equal">
      <formula>#REF!</formula>
    </cfRule>
    <cfRule type="cellIs" dxfId="9" priority="42" operator="equal">
      <formula>#REF!</formula>
    </cfRule>
    <cfRule type="cellIs" dxfId="8" priority="43" operator="equal">
      <formula>#REF!</formula>
    </cfRule>
    <cfRule type="cellIs" dxfId="7" priority="44" operator="equal">
      <formula>#REF!</formula>
    </cfRule>
  </conditionalFormatting>
  <conditionalFormatting sqref="Q39">
    <cfRule type="cellIs" dxfId="6" priority="1" operator="equal">
      <formula>"EXTREMO (RC/F)"</formula>
    </cfRule>
    <cfRule type="cellIs" dxfId="5" priority="2" operator="equal">
      <formula>"ALTO (RC/F)"</formula>
    </cfRule>
    <cfRule type="cellIs" dxfId="4" priority="3" operator="equal">
      <formula>"MODERADO (RC/F)"</formula>
    </cfRule>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2">
    <dataValidation type="list" allowBlank="1" showInputMessage="1" showErrorMessage="1" sqref="V74" xr:uid="{21B46201-3227-4EF1-8714-F5793CBC95BB}">
      <formula1>$N$5:$N$8</formula1>
    </dataValidation>
    <dataValidation type="list" allowBlank="1" showInputMessage="1" showErrorMessage="1" sqref="U74" xr:uid="{9D379E3A-15E0-4DCA-984B-0F706E837F72}">
      <formula1>$K$5:$K$7</formula1>
    </dataValidation>
  </dataValidations>
  <hyperlinks>
    <hyperlink ref="AS70" r:id="rId1" xr:uid="{4D0E8DFB-3130-4C26-B9BD-08BE54FB5135}"/>
  </hyperlinks>
  <pageMargins left="0.31496062992125984" right="0.31496062992125984" top="0.59055118110236227" bottom="0.74803149606299213" header="0.19685039370078741" footer="0.31496062992125984"/>
  <pageSetup scale="50" orientation="landscape" r:id="rId2"/>
  <drawing r:id="rId3"/>
  <legacyDrawing r:id="rId4"/>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r:uid="{85C33821-9285-4117-86E5-F6D3C13E2C1E}">
          <x14:formula1>
            <xm:f>'C:\Users\jhon montes\Documents\MINISTERIO CIT\RIESGOS\Matrices de Riesgos\Actualización controles\[DE-FM-022 Matriz Riesgos Corrupción y Fraude V7.xlsx]Datos Validacion'!#REF!</xm:f>
          </x14:formula1>
          <xm:sqref>AB47 S47 X47 U47:V47 Z47</xm:sqref>
        </x14:dataValidation>
        <x14:dataValidation type="list" allowBlank="1" showInputMessage="1" showErrorMessage="1" xr:uid="{8103A2DC-5EB1-48B4-B11A-510A71DAFBD3}">
          <x14:formula1>
            <xm:f>'C:\Users\Personal\Desktop\Mincomercio\Seguimiento riesgo corrupción\Matrices Primer Corte Corrupción\[Matriz Riesgos Corrupción y Fraude Seguimiento 2022.xlsx]Datos Validacion'!#REF!</xm:f>
          </x14:formula1>
          <xm:sqref>AB16:AB17 AB70:AB73 AB34:AB39 AB19:AB32 AB52 AB55:AB60 AB62:AB68 AB41:AB46 AB48:AB50 AG74 N16 N19 N22 N25 N31 N34 N39 N42 N73:N74 N50 N62 N65 N67:N68 N71 N56 N58 N60 N46 N48 AE74 L16 L19 L22 L25 L31 L34 L39 L42 L73:L74 L50 L62 L65 L67:L68 L71 L56 L58 L60 L46 L48 F62:F73 F28 F31 F34:F36 F39:F42 F44 F16:F25 F58:F60 F46 F48:F56 Q16 Q19 Q22 Q25 Q31 Q34 Z48:Z50 Q42 Q73:Q74 Q50 AI73 AI60 Q62 Q65 Q67:Q68 Q71 Q56 AI58 Q58 Q60 Q46 Q48 AI16:AJ16 AI19:AJ19 AI22:AJ22 AI25:AJ25 AI31:AJ31 AI34:AJ34 AI39:AJ39 AI42:AJ42 AJ73:AJ74 AI50:AJ50 AI62:AJ62 AI65:AJ65 AI67:AJ68 Q39 AI56:AJ56 AJ58:AJ60 AI46:AJ46 AI48:AJ48 J16 J19 J22 J25 J31 J34 J39 J42 J73:J74 J50 J62 J65 J67:J68 J71 J56 J58:J60 J46 J48 S16:S17 S34:S39 S70:S74 S52 S55:S60 S62:S68 S19:S32 S41:S46 S48:S50 X16:X17 X34:X39 X70:X74 X52 X55:X60 X62:X68 X19:X32 X41:X46 X48:X50 U16:V17 U70:V73 U34:V39 U19:V32 U52:V52 U55:V60 U62:V68 U41:V46 U48:V50 Z16:Z17 Z34:Z39 Z70:Z74 Z52 Z55:Z60 Z62:Z68 Z19:Z32 Z41:Z46 AI71:AJ71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74B37-E246-4BDE-96F6-30CA90AB52ED}">
  <sheetPr>
    <tabColor rgb="FFFFFF00"/>
  </sheetPr>
  <dimension ref="A1:N28"/>
  <sheetViews>
    <sheetView topLeftCell="A10" workbookViewId="0">
      <selection activeCell="R18" sqref="R18"/>
    </sheetView>
  </sheetViews>
  <sheetFormatPr baseColWidth="10" defaultRowHeight="15"/>
  <cols>
    <col min="1" max="1" width="2.140625" customWidth="1"/>
    <col min="2" max="3" width="11.7109375" bestFit="1" customWidth="1"/>
    <col min="4" max="7" width="12.7109375" customWidth="1"/>
    <col min="8" max="8" width="16.28515625" customWidth="1"/>
    <col min="9" max="9" width="10.5703125" customWidth="1"/>
    <col min="10" max="11" width="11.7109375" bestFit="1" customWidth="1"/>
    <col min="12" max="12" width="16.7109375" customWidth="1"/>
    <col min="13" max="13" width="16.42578125" customWidth="1"/>
    <col min="14" max="14" width="14" customWidth="1"/>
  </cols>
  <sheetData>
    <row r="1" spans="1:14" ht="42.75" customHeight="1">
      <c r="A1" s="640"/>
      <c r="B1" s="640"/>
      <c r="C1" s="640"/>
      <c r="D1" s="640"/>
      <c r="E1" s="651" t="s">
        <v>431</v>
      </c>
      <c r="F1" s="651"/>
      <c r="G1" s="651"/>
      <c r="H1" s="651"/>
      <c r="I1" s="651"/>
      <c r="J1" s="651"/>
      <c r="K1" s="651"/>
      <c r="L1" s="651"/>
      <c r="M1" s="651"/>
      <c r="N1" s="651"/>
    </row>
    <row r="3" spans="1:14">
      <c r="A3" s="652" t="s">
        <v>432</v>
      </c>
      <c r="B3" s="652"/>
      <c r="C3" s="652"/>
      <c r="D3" s="652"/>
      <c r="E3" s="652"/>
      <c r="F3" s="652"/>
      <c r="G3" s="652"/>
      <c r="H3" s="652"/>
    </row>
    <row r="4" spans="1:14">
      <c r="G4" s="653" t="s">
        <v>433</v>
      </c>
      <c r="H4" s="654"/>
    </row>
    <row r="5" spans="1:14" ht="15.75" customHeight="1">
      <c r="G5" s="226" t="s">
        <v>434</v>
      </c>
      <c r="H5" s="227"/>
    </row>
    <row r="6" spans="1:14" ht="15.75" customHeight="1">
      <c r="G6" s="226" t="s">
        <v>435</v>
      </c>
      <c r="H6" s="228"/>
    </row>
    <row r="7" spans="1:14">
      <c r="G7" s="226" t="s">
        <v>436</v>
      </c>
      <c r="H7" s="229"/>
    </row>
    <row r="8" spans="1:14">
      <c r="G8" s="226" t="s">
        <v>437</v>
      </c>
      <c r="H8" s="230"/>
    </row>
    <row r="10" spans="1:14" ht="15.75">
      <c r="B10" s="655" t="s">
        <v>438</v>
      </c>
      <c r="C10" s="655"/>
      <c r="D10" s="655"/>
      <c r="E10" s="655"/>
      <c r="F10" s="655"/>
      <c r="G10" s="655"/>
      <c r="H10" s="655"/>
      <c r="I10" s="655"/>
      <c r="J10" s="655"/>
      <c r="K10" s="655"/>
      <c r="L10" s="655"/>
      <c r="M10" s="655"/>
      <c r="N10" s="655"/>
    </row>
    <row r="11" spans="1:14" ht="9" customHeight="1" thickBot="1"/>
    <row r="12" spans="1:14" ht="16.5" customHeight="1" thickTop="1" thickBot="1">
      <c r="B12" s="656" t="s">
        <v>31</v>
      </c>
      <c r="C12" s="657"/>
      <c r="D12" s="658" t="s">
        <v>439</v>
      </c>
      <c r="E12" s="659"/>
      <c r="F12" s="659"/>
      <c r="G12" s="659"/>
      <c r="H12" s="660"/>
      <c r="J12" s="664" t="s">
        <v>31</v>
      </c>
      <c r="K12" s="665"/>
      <c r="L12" s="666" t="s">
        <v>440</v>
      </c>
      <c r="M12" s="667"/>
      <c r="N12" s="668"/>
    </row>
    <row r="13" spans="1:14" ht="15.75" thickBot="1">
      <c r="B13" s="231" t="s">
        <v>441</v>
      </c>
      <c r="C13" s="232" t="s">
        <v>442</v>
      </c>
      <c r="D13" s="661"/>
      <c r="E13" s="662"/>
      <c r="F13" s="662"/>
      <c r="G13" s="662"/>
      <c r="H13" s="663"/>
      <c r="J13" s="233" t="s">
        <v>441</v>
      </c>
      <c r="K13" s="234" t="s">
        <v>443</v>
      </c>
      <c r="L13" s="669"/>
      <c r="M13" s="670"/>
      <c r="N13" s="671"/>
    </row>
    <row r="14" spans="1:14" ht="50.1" customHeight="1" thickBot="1">
      <c r="B14" s="235" t="s">
        <v>444</v>
      </c>
      <c r="C14" s="236">
        <v>1</v>
      </c>
      <c r="D14" s="237"/>
      <c r="E14" s="238"/>
      <c r="F14" s="238"/>
      <c r="G14" s="238"/>
      <c r="H14" s="239"/>
      <c r="J14" s="235" t="s">
        <v>444</v>
      </c>
      <c r="K14" s="236">
        <v>1</v>
      </c>
      <c r="L14" s="237"/>
      <c r="M14" s="238"/>
      <c r="N14" s="239"/>
    </row>
    <row r="15" spans="1:14" ht="50.1" customHeight="1" thickBot="1">
      <c r="B15" s="235" t="s">
        <v>445</v>
      </c>
      <c r="C15" s="236">
        <v>0.8</v>
      </c>
      <c r="D15" s="240"/>
      <c r="E15" s="241"/>
      <c r="F15" s="242"/>
      <c r="G15" s="242"/>
      <c r="H15" s="243"/>
      <c r="J15" s="235" t="s">
        <v>445</v>
      </c>
      <c r="K15" s="236">
        <v>0.8</v>
      </c>
      <c r="L15" s="244"/>
      <c r="M15" s="242"/>
      <c r="N15" s="243"/>
    </row>
    <row r="16" spans="1:14" ht="50.1" customHeight="1" thickBot="1">
      <c r="B16" s="235" t="s">
        <v>446</v>
      </c>
      <c r="C16" s="236">
        <v>0.6</v>
      </c>
      <c r="D16" s="240"/>
      <c r="E16" s="241"/>
      <c r="F16" s="241"/>
      <c r="G16" s="242"/>
      <c r="H16" s="243"/>
      <c r="J16" s="235" t="s">
        <v>446</v>
      </c>
      <c r="K16" s="236">
        <v>0.6</v>
      </c>
      <c r="L16" s="240"/>
      <c r="M16" s="242"/>
      <c r="N16" s="243"/>
    </row>
    <row r="17" spans="2:14" ht="94.5" customHeight="1" thickBot="1">
      <c r="B17" s="235" t="s">
        <v>447</v>
      </c>
      <c r="C17" s="236">
        <v>0.4</v>
      </c>
      <c r="D17" s="245"/>
      <c r="E17" s="241"/>
      <c r="F17" s="241"/>
      <c r="G17" s="242"/>
      <c r="H17" s="243"/>
      <c r="J17" s="235" t="s">
        <v>447</v>
      </c>
      <c r="K17" s="236">
        <v>0.4</v>
      </c>
      <c r="L17" s="246" t="s">
        <v>448</v>
      </c>
      <c r="M17" s="247" t="s">
        <v>449</v>
      </c>
      <c r="N17" s="248" t="s">
        <v>450</v>
      </c>
    </row>
    <row r="18" spans="2:14" ht="95.25" customHeight="1" thickBot="1">
      <c r="B18" s="235" t="s">
        <v>451</v>
      </c>
      <c r="C18" s="236">
        <v>0.2</v>
      </c>
      <c r="D18" s="249"/>
      <c r="E18" s="250"/>
      <c r="F18" s="251"/>
      <c r="G18" s="252"/>
      <c r="H18" s="253"/>
      <c r="J18" s="235" t="s">
        <v>451</v>
      </c>
      <c r="K18" s="236">
        <v>0.2</v>
      </c>
      <c r="L18" s="254" t="s">
        <v>452</v>
      </c>
      <c r="M18" s="255" t="s">
        <v>453</v>
      </c>
      <c r="N18" s="256"/>
    </row>
    <row r="19" spans="2:14" ht="16.5" thickTop="1" thickBot="1">
      <c r="B19" s="647" t="s">
        <v>33</v>
      </c>
      <c r="C19" s="232" t="s">
        <v>441</v>
      </c>
      <c r="D19" s="232" t="s">
        <v>454</v>
      </c>
      <c r="E19" s="232" t="s">
        <v>455</v>
      </c>
      <c r="F19" s="232" t="s">
        <v>436</v>
      </c>
      <c r="G19" s="232" t="s">
        <v>456</v>
      </c>
      <c r="H19" s="232" t="s">
        <v>457</v>
      </c>
      <c r="J19" s="649" t="s">
        <v>33</v>
      </c>
      <c r="K19" s="234" t="s">
        <v>441</v>
      </c>
      <c r="L19" s="232" t="s">
        <v>436</v>
      </c>
      <c r="M19" s="232" t="s">
        <v>456</v>
      </c>
      <c r="N19" s="232" t="s">
        <v>457</v>
      </c>
    </row>
    <row r="20" spans="2:14" ht="15.75" thickBot="1">
      <c r="B20" s="648"/>
      <c r="C20" s="232" t="s">
        <v>442</v>
      </c>
      <c r="D20" s="257">
        <v>0.2</v>
      </c>
      <c r="E20" s="257">
        <v>0.4</v>
      </c>
      <c r="F20" s="257">
        <v>0.6</v>
      </c>
      <c r="G20" s="257">
        <v>0.8</v>
      </c>
      <c r="H20" s="257">
        <v>1</v>
      </c>
      <c r="J20" s="650"/>
      <c r="K20" s="234" t="s">
        <v>442</v>
      </c>
      <c r="L20" s="257">
        <v>0.6</v>
      </c>
      <c r="M20" s="257">
        <v>0.8</v>
      </c>
      <c r="N20" s="257">
        <v>1</v>
      </c>
    </row>
    <row r="22" spans="2:14" ht="83.25" customHeight="1"/>
    <row r="24" spans="2:14" ht="83.25" customHeight="1"/>
    <row r="26" spans="2:14" ht="83.25" customHeight="1"/>
    <row r="28" spans="2:14" ht="83.25" customHeight="1"/>
  </sheetData>
  <mergeCells count="11">
    <mergeCell ref="B19:B20"/>
    <mergeCell ref="J19:J20"/>
    <mergeCell ref="A1:D1"/>
    <mergeCell ref="E1:N1"/>
    <mergeCell ref="A3:H3"/>
    <mergeCell ref="G4:H4"/>
    <mergeCell ref="B10:N10"/>
    <mergeCell ref="B12:C12"/>
    <mergeCell ref="D12:H13"/>
    <mergeCell ref="J12:K12"/>
    <mergeCell ref="L12:N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Riesgos </vt:lpstr>
      <vt:lpstr>Mapa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Personal</cp:lastModifiedBy>
  <dcterms:created xsi:type="dcterms:W3CDTF">2022-05-03T16:14:20Z</dcterms:created>
  <dcterms:modified xsi:type="dcterms:W3CDTF">2022-05-12T16:12:48Z</dcterms:modified>
</cp:coreProperties>
</file>