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070" tabRatio="657" activeTab="0"/>
  </bookViews>
  <sheets>
    <sheet name="Seg. II. Anual" sheetId="1" r:id="rId1"/>
  </sheets>
  <definedNames>
    <definedName name="_xlnm.Print_Titles" localSheetId="0">'Seg. II. Anual'!$1:$11</definedName>
  </definedNames>
  <calcPr fullCalcOnLoad="1"/>
</workbook>
</file>

<file path=xl/comments1.xml><?xml version="1.0" encoding="utf-8"?>
<comments xmlns="http://schemas.openxmlformats.org/spreadsheetml/2006/main">
  <authors>
    <author>jmzambrano</author>
    <author>MINISTERIO DE COMERCIO</author>
  </authors>
  <commentList>
    <comment ref="A8" authorId="0">
      <text>
        <r>
          <rPr>
            <b/>
            <sz val="8"/>
            <rFont val="Tahoma"/>
            <family val="2"/>
          </rPr>
          <t>Hace referencia a las dependencias de la entidad dentro de las cuales se debe lograr los resultados previstos. Puede referirse tambien a un proceso o ciclo (Por Ejemplo: Producción, contratación, dirección, compras, etc.</t>
        </r>
      </text>
    </comment>
    <comment ref="B8" authorId="0">
      <text>
        <r>
          <rPr>
            <b/>
            <sz val="8"/>
            <rFont val="Tahoma"/>
            <family val="2"/>
          </rPr>
          <t xml:space="preserve">Son el conjunto de tareas o acciones específicas que se han programado para alcanzar los resultados planteados en los planes de acción u operativos.
</t>
        </r>
      </text>
    </comment>
    <comment ref="D8" authorId="0">
      <text>
        <r>
          <rPr>
            <b/>
            <sz val="8"/>
            <rFont val="Tahoma"/>
            <family val="2"/>
          </rPr>
          <t xml:space="preserve">Descripción de los recursos de talento humano, físicos, tecnológicos y financieros que se programan para cada una de las actividades de los planes de acción u operativos.
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Nombre de los funcionarios encargados de desarrollar cada una de las actividades a cumplir en los planes de acción u operativos.
</t>
        </r>
      </text>
    </comment>
    <comment ref="T10" authorId="1">
      <text>
        <r>
          <rPr>
            <b/>
            <sz val="8"/>
            <rFont val="Tahoma"/>
            <family val="0"/>
          </rPr>
          <t>MINISTERIO DE COMERCIO:</t>
        </r>
        <r>
          <rPr>
            <sz val="8"/>
            <rFont val="Tahoma"/>
            <family val="0"/>
          </rPr>
          <t xml:space="preserve">
</t>
        </r>
      </text>
    </comment>
    <comment ref="W10" authorId="1">
      <text>
        <r>
          <rPr>
            <b/>
            <sz val="8"/>
            <rFont val="Tahoma"/>
            <family val="0"/>
          </rPr>
          <t>MINISTERIO DE COMERCIO: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<sst xmlns="http://schemas.openxmlformats.org/spreadsheetml/2006/main" count="98" uniqueCount="82">
  <si>
    <t xml:space="preserve">La SPC realizó 86 actualizaciones periódicas en la Página Web, relacionadas con ajustes en las investigaciones adelantadas y las investigaciones que adelantan otros países a productos colombianos, asi como todos los temas relacionados con el Comité de Asuntos Aduaneros, Arancelarios y de Comercio Exterior. Una vez se presentan las solicitudes, se publica un aviso en la página Web para que todas las partes interesadas puedan presentar su apoyo o rechazo a las mismas. </t>
  </si>
  <si>
    <t>PLAN  DE DESARROLLO ADMINISTRATIVO DE MINCOMERCIO</t>
  </si>
  <si>
    <t>Actualizaciones  adelantadas en la pag web</t>
  </si>
  <si>
    <t>AREAS INVOLUCRADAS (A)</t>
  </si>
  <si>
    <t>CODIGO (B)</t>
  </si>
  <si>
    <t>NOMBRE ( C )</t>
  </si>
  <si>
    <t>RECURSOS FINANCIEROS (D)</t>
  </si>
  <si>
    <t>RESPONSABLES (E)</t>
  </si>
  <si>
    <t>Fecha Inicial (F)</t>
  </si>
  <si>
    <t>Fecha Terminación (G)</t>
  </si>
  <si>
    <t>INDICADOR (H)</t>
  </si>
  <si>
    <t>I Semestre (I)</t>
  </si>
  <si>
    <t>II Semestre (J)</t>
  </si>
  <si>
    <t>TOTAL (K)</t>
  </si>
  <si>
    <t>II Semestre (M)</t>
  </si>
  <si>
    <t>TOTAL (N)</t>
  </si>
  <si>
    <t>II Semestre (P)</t>
  </si>
  <si>
    <t>I Semestre (Q)</t>
  </si>
  <si>
    <t>II Semestre ( R )</t>
  </si>
  <si>
    <t>AÑO (S)</t>
  </si>
  <si>
    <t>I Semestre (T)</t>
  </si>
  <si>
    <t>II Semestre (U)</t>
  </si>
  <si>
    <t>24400 - DIRECCION DE COMERCIO EXTERIOR - SUBDIRECCION DE PRACTICAS COMERCIALES</t>
  </si>
  <si>
    <t>AVANCE SEMESTRAL DE EJECUCION DE LAS METAS</t>
  </si>
  <si>
    <t>I Semestre (W)</t>
  </si>
  <si>
    <t>II Semestre (X)</t>
  </si>
  <si>
    <t>AÑO(*)  (Y)</t>
  </si>
  <si>
    <t>JUSTIFICACION (Z)</t>
  </si>
  <si>
    <t>ACCIONES CORRECTIVAS (AA)</t>
  </si>
  <si>
    <t>Descripción (AB)</t>
  </si>
  <si>
    <t>Fecha Inicial (AC)</t>
  </si>
  <si>
    <t>Fecha Terminación (AD)</t>
  </si>
  <si>
    <t>II Semestre (AF)</t>
  </si>
  <si>
    <t>I Semestre (AG)</t>
  </si>
  <si>
    <t>II Semestre (AH)</t>
  </si>
  <si>
    <t>Año (AI)</t>
  </si>
  <si>
    <t>JUSTIFICACION (AJ)</t>
  </si>
  <si>
    <t>1.2.2</t>
  </si>
  <si>
    <t>GESTION POR ACTIVIDAD</t>
  </si>
  <si>
    <t>FECHA DE SEGUIMIENTO</t>
  </si>
  <si>
    <t>Funcionamiento</t>
  </si>
  <si>
    <t>PORCENTAJE DE AVANCE DE LOS INDICADORES DEL PROYECTO</t>
  </si>
  <si>
    <t>PORCENTAJE DE AVANCE EN EL TIEMPO PROGRAMADO DEL PROYECTO</t>
  </si>
  <si>
    <t>FECHA EFECTIVA CULMINACION DE LAS METAS                                                                                                            (DD/MM/AAAA)</t>
  </si>
  <si>
    <t>PROYECTOS</t>
  </si>
  <si>
    <t>META</t>
  </si>
  <si>
    <t>MATRIZ DE SEGUIMIENTO</t>
  </si>
  <si>
    <t>PLAN ESTRATEGICO EXPORTADOR</t>
  </si>
  <si>
    <t>ACTIVIDADES</t>
  </si>
  <si>
    <t>PLAN DE ACCIÓN</t>
  </si>
  <si>
    <t>FORMATO No. 2</t>
  </si>
  <si>
    <t>ANUAL</t>
  </si>
  <si>
    <t>ANUAL (L)</t>
  </si>
  <si>
    <t>Anual (AE)</t>
  </si>
  <si>
    <t>INICIAL                                                                                                             (DD/MM/AAAA)</t>
  </si>
  <si>
    <t>FINAL                                                                                                             (DD/MM/AAAA)</t>
  </si>
  <si>
    <t>Subdirección de Prácticas Comerciales</t>
  </si>
  <si>
    <t>Ampliación, seguimiento o evaluación de la relación comercial de Colombia con países y bloques comerciales de Latinoamérica, Europa y Asia</t>
  </si>
  <si>
    <t>Elsa Ardila, Subdirectora de Prácticas Comerciales, Eloisa fernández, Profesional Especializado, Angela Huzgame, Profesional Universitario, Olga Salamanca, Profesional Universitario</t>
  </si>
  <si>
    <t>Participación en la elaboración de agendas de trabajo en el marco de OMC, ALCA, CAN y Otros Acuerdos</t>
  </si>
  <si>
    <t>Coordinación interinstitucional en el diseño de la política comercial, seguimiento y evaluación de esta en el marco de OMC, Comunidad Andina y demás organizaciones internacionales.</t>
  </si>
  <si>
    <t>Elsa Ardila, Subdirectora de Prácticas Comerciales, Todos los funcionarios SPC</t>
  </si>
  <si>
    <t>Asesorias a productores nacionales en investigaciones por prácticas comerciales en otros países, y a nacionales que requieran orientación en investigaciones a otros países por prácticas deslelales (dumping y subsidios) y salvaguardias.</t>
  </si>
  <si>
    <t>Rediseños organizacionales. Sistema de Información general - Actualización de información Página Web</t>
  </si>
  <si>
    <t>Elsa Ardila, Subdirectora de Prácticas Comerciales, Roberto Rojas, Profesional Especializado, Nubia Sanchéz, Profesional Especializado, Sandra Marcela Torres, Profesional Universitario - Eleonora Ferroni, Coordinadora Grupo Página Web</t>
  </si>
  <si>
    <t xml:space="preserve">No. Actualizaciones Efectuadas                                                </t>
  </si>
  <si>
    <t>TIEMPO PROGRAMADO                            (Año 2005)</t>
  </si>
  <si>
    <t>GESTION POR META</t>
  </si>
  <si>
    <t>1.2.4</t>
  </si>
  <si>
    <t>AÑO(*)  (V)</t>
  </si>
  <si>
    <t>FECHA AVANCE DE LAS ACTIVIDADES                                                                                                           (DD/MM/AAAA)</t>
  </si>
  <si>
    <t>AVANCE</t>
  </si>
  <si>
    <t>Porcentaje de avance en el tiempo</t>
  </si>
  <si>
    <t>Porcentaje de avance de la actividad</t>
  </si>
  <si>
    <t>Enero</t>
  </si>
  <si>
    <t>Diciembre</t>
  </si>
  <si>
    <t xml:space="preserve">Enero </t>
  </si>
  <si>
    <t>No. Documentos o textos elaborados / No. Documentos o textos solicitados (Tiempo programado/ tiempo ejecutado).</t>
  </si>
  <si>
    <r>
      <t xml:space="preserve">Se realizaron los siguientes 10 documentos discriminados así:7 en materia de OMC, 1 en TLC y 2 en CAN. Los documentos sobre </t>
    </r>
    <r>
      <rPr>
        <b/>
        <sz val="8"/>
        <rFont val="Arial"/>
        <family val="2"/>
      </rPr>
      <t>OMC son</t>
    </r>
    <r>
      <rPr>
        <sz val="8"/>
        <rFont val="Arial"/>
        <family val="2"/>
      </rPr>
      <t xml:space="preserve">: i) Comentarios a las propuestas de modificación de la reglas antidumping; ii) Preparación de documentos relacionados con las medidas antidumping, salvaguardia y subvenciones en el marco de las negociaciones CAN - Unión Europea; iii) Evaluación de la legislación en materia de salvaguardia de diferentes países (Comité de Salvaguardia); iv) Preparación documentos relativos al reconocimiento de China como Economía de Mercado en materia de dumping, salvaguardia y subvenciones; v) Comentarios a documentos relacionados con la adhesión de Vietnam a OMC; vi) Comentarios a documentos relacionados con el Comité de Prácticas Antidumping, grupo informal sobre "anti-circumvention" y  vii) Informe de cumplimiento de los Convenios Internacionales en materia Antidumping, subsidios y salvaguardias.
El documento sobre TLC Andino-Estados Unidos contempla:  i) Se diseño la estrategia negociadora (matriz), identificación de intereses de Colombia de mayor importancia en el marco del TLC Colombia - 
Estados Unidos, en materia de salvaguardia.
Se cerró la mesa de defensa comercial en el TLC 
que incluyó disposiciones sobre salvaguardias y 
Antiduping y que recoge las mejores reglas 
obtenidas en TLC de Chile Sobre el CAN se 
trabajó: i)Comentarios y propuestas de
modificación de los mecanismos de 
salvaguardia contenidas en el Acuerdo
de Cartagena y ii) Representación 
de Colombia en la reunión de expertos 
gubernamentales en materia de dumping, 
subsidios y salvaguardia. </t>
    </r>
  </si>
  <si>
    <t>No. Asesorias efectuadas / No. Asesorias solicitadas. (Tiempo programado/ tiempo ejecutado).</t>
  </si>
  <si>
    <t>Se suministraron las siguientes 18 asesorias solicitadas para dar apoyo a productores colombianos investigados en el exterior: 1. Canadá, en desarrollo de la investigación que adelanta a los marcos de bicicletas; 2. Costa Rica: Seguimiento a los compromisos adquiridos por Colombia en materia de oleaginosas asi como apoyo a los productores colombianos de la cadena oleaginosa, y apoyo a los produtores colombianos en desarrollo a la investigación antidumping solicitada por Tablemac S.A y Pizano S.A. a los tableros aglomerados. 
Asesoria a los productores nacionales: Se orientó a  varias empresas para la presentación de solicitudes para aplicación de medidas de dumping y salvaguardia tales como 3.Ascoltex S.A (como representante del Sector Textil), 4. Acicam, 5. Calcetines Crystal, 6.Carboquímica, 7.Mangueras Ruflex,8. Almacenes Superiores y 9.Muelles, 10, Kico S.A., 11.Centro Las Gaviotas, 12.Cámara Fedemetal de la Andi, 13. Colcadenas, 14.Inssa S.A,. 
15, del mismo modo se ha brindado orientación a las diversas partes interesadas en las investigaciones adelantadas por salvaguardia
(dec.1407/99) al producto colofonia; 16, 
Salvaguardia de transición (decreto 1480/05)
de calcetería, textiles, confecciones, ropa
 interior femenina y masculina originaria de
 la República Popular China;
 17, Por supuesto Dumping a los balones y 
pelotas originarios de la República Popular
China; 18, Revisión administrativa de derechos 
antidumping a las vajillas y piezas sueltas de
vajillas de loza y porcelana originarias de la 
República Popular China.</t>
  </si>
  <si>
    <r>
      <t xml:space="preserve">Se realizaron los siguientes 10 documentos solicitados discriminados así: 7 en temas de OMC, 1 de TLC y 2 de CAN. 
Los documentos sobre </t>
    </r>
    <r>
      <rPr>
        <b/>
        <sz val="8"/>
        <rFont val="Arial"/>
        <family val="2"/>
      </rPr>
      <t>OMC son</t>
    </r>
    <r>
      <rPr>
        <sz val="8"/>
        <rFont val="Arial"/>
        <family val="2"/>
      </rPr>
      <t xml:space="preserve">: i) Comentarios a las propuestas de modificación de la reglas antidumping; ii) Preparación de documentos relacionados con las medidas antidumping, salvaguardia y subvenciones en el marco de las negociaciones CAN - Unión Europea; iii) Evaluación de la legislación en materia de salvaguardia de diferentes países (Comité de Salvaguardia); iv) Preparación documentos relativos al reconocimiento de China como Economía de Mercado en materia de dumping, salvaguardia y subvenciones; v) Comentarios a documentos relacionados con la adhesión de Vietnam a OMC; vi) Comentarios a documentos relacionados con el Comité de Prácticas Antidumping, grupo informal sobre "anti-circumvention" y  vii) Informe de cumplimiento de los Convenios Internacionales en materia Antidumping, subsidios y salvaguardias.
El documento sobre TLC Andino-Estados Unidos contempla:  i) Diseño la estrategia negociadora (matriz), identificación de intereses de Colombia de mayor importancia en el marco del TLC Colombia - 
Estados Unidos, en materia de salvaguardia.
Se cerró la mesa de defensa comercial en el TLC 
que incluyó disposiciones sobre salvaguardias y 
Antiduping y que recoge las mejores reglas 
obtenidas en TLC de Chile y CAFTA. 
Sobre la CAN se trabajó: i)Comentarios
y propuestas de modificación de los 
mecanismos de salvaguardia contenidas
en el Acuerdo de Cartagena y 
ii) Representación de Colombia en 
la reunión de expertos gubernamentales
en materia de dumping, 
subsidios y salvaguardia. </t>
    </r>
  </si>
</sst>
</file>

<file path=xl/styles.xml><?xml version="1.0" encoding="utf-8"?>
<styleSheet xmlns="http://schemas.openxmlformats.org/spreadsheetml/2006/main">
  <numFmts count="5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;[Red]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_ * #,##0_ ;_ * \-#,##0_ ;_ * &quot;-&quot;??_ ;_ @_ "/>
    <numFmt numFmtId="201" formatCode="_ &quot;$&quot;\ * #,##0.000_ ;_ &quot;$&quot;\ * \-#,##0.000_ ;_ &quot;$&quot;\ * &quot;-&quot;??_ ;_ @_ "/>
    <numFmt numFmtId="202" formatCode="d\-mmm\-yy"/>
    <numFmt numFmtId="203" formatCode="d\-mmm\-yyyy"/>
    <numFmt numFmtId="204" formatCode="dd\-mm\-yy"/>
    <numFmt numFmtId="205" formatCode="0_ ;[Red]\-0\ "/>
    <numFmt numFmtId="206" formatCode="[$-80A]dddd\,\ dd&quot; de &quot;mmmm&quot; de &quot;yyyy"/>
    <numFmt numFmtId="207" formatCode="dd/mm/yy;@"/>
    <numFmt numFmtId="208" formatCode="dd/mm/yyyy;@"/>
    <numFmt numFmtId="209" formatCode="[$-80A]hh:mm:ss\ \a\.m\./\p\.m\."/>
    <numFmt numFmtId="210" formatCode="mmm\-yyyy"/>
    <numFmt numFmtId="211" formatCode="0.0%"/>
  </numFmts>
  <fonts count="11">
    <font>
      <sz val="10"/>
      <name val="Arial"/>
      <family val="0"/>
    </font>
    <font>
      <b/>
      <sz val="8"/>
      <name val="Tahoma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5" fillId="2" borderId="1" xfId="0" applyFont="1" applyFill="1" applyBorder="1" applyAlignment="1" applyProtection="1">
      <alignment horizontal="left" vertical="center" wrapText="1"/>
      <protection/>
    </xf>
    <xf numFmtId="0" fontId="6" fillId="3" borderId="1" xfId="0" applyFont="1" applyFill="1" applyBorder="1" applyAlignment="1" applyProtection="1">
      <alignment horizontal="left" vertical="center"/>
      <protection locked="0"/>
    </xf>
    <xf numFmtId="208" fontId="6" fillId="3" borderId="1" xfId="0" applyNumberFormat="1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Continuous" vertical="center" wrapText="1"/>
      <protection/>
    </xf>
    <xf numFmtId="0" fontId="6" fillId="3" borderId="1" xfId="0" applyFont="1" applyFill="1" applyBorder="1" applyAlignment="1" applyProtection="1">
      <alignment horizontal="left" vertical="center"/>
      <protection/>
    </xf>
    <xf numFmtId="3" fontId="5" fillId="2" borderId="1" xfId="0" applyNumberFormat="1" applyFont="1" applyFill="1" applyBorder="1" applyAlignment="1" applyProtection="1">
      <alignment horizontal="center" vertical="center" wrapText="1"/>
      <protection/>
    </xf>
    <xf numFmtId="49" fontId="6" fillId="3" borderId="1" xfId="0" applyNumberFormat="1" applyFont="1" applyFill="1" applyBorder="1" applyAlignment="1" applyProtection="1">
      <alignment horizontal="left" vertical="center"/>
      <protection locked="0"/>
    </xf>
    <xf numFmtId="207" fontId="6" fillId="3" borderId="1" xfId="0" applyNumberFormat="1" applyFont="1" applyFill="1" applyBorder="1" applyAlignment="1" applyProtection="1">
      <alignment horizontal="center" vertical="center"/>
      <protection/>
    </xf>
    <xf numFmtId="3" fontId="6" fillId="3" borderId="1" xfId="0" applyNumberFormat="1" applyFont="1" applyFill="1" applyBorder="1" applyAlignment="1" applyProtection="1">
      <alignment horizontal="center" vertical="center"/>
      <protection/>
    </xf>
    <xf numFmtId="207" fontId="6" fillId="3" borderId="1" xfId="0" applyNumberFormat="1" applyFont="1" applyFill="1" applyBorder="1" applyAlignment="1" applyProtection="1">
      <alignment horizontal="left" vertical="center"/>
      <protection/>
    </xf>
    <xf numFmtId="3" fontId="5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Font="1" applyFill="1" applyBorder="1" applyAlignment="1" applyProtection="1">
      <alignment horizontal="left"/>
      <protection/>
    </xf>
    <xf numFmtId="0" fontId="2" fillId="3" borderId="0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 locked="0"/>
    </xf>
    <xf numFmtId="207" fontId="2" fillId="3" borderId="0" xfId="0" applyNumberFormat="1" applyFont="1" applyFill="1" applyBorder="1" applyAlignment="1" applyProtection="1">
      <alignment horizontal="center"/>
      <protection/>
    </xf>
    <xf numFmtId="208" fontId="2" fillId="3" borderId="0" xfId="0" applyNumberFormat="1" applyFont="1" applyFill="1" applyBorder="1" applyAlignment="1" applyProtection="1">
      <alignment/>
      <protection locked="0"/>
    </xf>
    <xf numFmtId="49" fontId="2" fillId="3" borderId="0" xfId="0" applyNumberFormat="1" applyFont="1" applyFill="1" applyBorder="1" applyAlignment="1" applyProtection="1">
      <alignment/>
      <protection locked="0"/>
    </xf>
    <xf numFmtId="3" fontId="2" fillId="3" borderId="0" xfId="0" applyNumberFormat="1" applyFont="1" applyFill="1" applyBorder="1" applyAlignment="1" applyProtection="1">
      <alignment horizontal="center"/>
      <protection/>
    </xf>
    <xf numFmtId="3" fontId="2" fillId="3" borderId="0" xfId="0" applyNumberFormat="1" applyFont="1" applyFill="1" applyBorder="1" applyAlignment="1" applyProtection="1">
      <alignment/>
      <protection/>
    </xf>
    <xf numFmtId="208" fontId="2" fillId="3" borderId="0" xfId="0" applyNumberFormat="1" applyFont="1" applyFill="1" applyBorder="1" applyAlignment="1" applyProtection="1">
      <alignment/>
      <protection/>
    </xf>
    <xf numFmtId="207" fontId="2" fillId="3" borderId="1" xfId="0" applyNumberFormat="1" applyFont="1" applyFill="1" applyBorder="1" applyAlignment="1" applyProtection="1">
      <alignment horizontal="center" vertical="center" wrapText="1"/>
      <protection/>
    </xf>
    <xf numFmtId="207" fontId="2" fillId="3" borderId="1" xfId="0" applyNumberFormat="1" applyFont="1" applyFill="1" applyBorder="1" applyAlignment="1" applyProtection="1">
      <alignment horizontal="center"/>
      <protection/>
    </xf>
    <xf numFmtId="3" fontId="2" fillId="3" borderId="0" xfId="0" applyNumberFormat="1" applyFont="1" applyFill="1" applyBorder="1" applyAlignment="1" applyProtection="1">
      <alignment vertical="top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left" vertical="center" wrapText="1"/>
      <protection/>
    </xf>
    <xf numFmtId="207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49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left" vertical="center" wrapText="1"/>
      <protection/>
    </xf>
    <xf numFmtId="207" fontId="2" fillId="3" borderId="7" xfId="0" applyNumberFormat="1" applyFont="1" applyFill="1" applyBorder="1" applyAlignment="1" applyProtection="1">
      <alignment horizontal="center" vertical="center" wrapText="1"/>
      <protection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49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07" fontId="2" fillId="3" borderId="1" xfId="0" applyNumberFormat="1" applyFont="1" applyFill="1" applyBorder="1" applyAlignment="1" applyProtection="1">
      <alignment horizontal="center" vertical="top" wrapText="1"/>
      <protection/>
    </xf>
    <xf numFmtId="3" fontId="2" fillId="3" borderId="1" xfId="0" applyNumberFormat="1" applyFont="1" applyFill="1" applyBorder="1" applyAlignment="1" applyProtection="1">
      <alignment horizontal="center" vertical="center" wrapText="1"/>
      <protection/>
    </xf>
    <xf numFmtId="207" fontId="2" fillId="3" borderId="0" xfId="0" applyNumberFormat="1" applyFont="1" applyFill="1" applyBorder="1" applyAlignment="1" applyProtection="1">
      <alignment/>
      <protection/>
    </xf>
    <xf numFmtId="207" fontId="2" fillId="3" borderId="0" xfId="0" applyNumberFormat="1" applyFont="1" applyFill="1" applyBorder="1" applyAlignment="1" applyProtection="1">
      <alignment vertical="top" wrapText="1"/>
      <protection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  <protection/>
    </xf>
    <xf numFmtId="3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207" fontId="6" fillId="3" borderId="1" xfId="0" applyNumberFormat="1" applyFont="1" applyFill="1" applyBorder="1" applyAlignment="1" applyProtection="1">
      <alignment horizontal="left" vertical="center"/>
      <protection locked="0"/>
    </xf>
    <xf numFmtId="208" fontId="5" fillId="0" borderId="1" xfId="0" applyNumberFormat="1" applyFont="1" applyFill="1" applyBorder="1" applyAlignment="1" applyProtection="1">
      <alignment vertical="center" wrapText="1"/>
      <protection locked="0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0" fontId="0" fillId="4" borderId="0" xfId="0" applyFill="1" applyAlignment="1">
      <alignment/>
    </xf>
    <xf numFmtId="15" fontId="5" fillId="0" borderId="2" xfId="21" applyNumberFormat="1" applyFont="1" applyFill="1" applyBorder="1" applyAlignment="1" applyProtection="1">
      <alignment horizontal="center" vertical="center" wrapText="1"/>
      <protection locked="0"/>
    </xf>
    <xf numFmtId="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6" fillId="3" borderId="1" xfId="0" applyNumberFormat="1" applyFont="1" applyFill="1" applyBorder="1" applyAlignment="1" applyProtection="1">
      <alignment horizontal="center" vertical="center"/>
      <protection locked="0"/>
    </xf>
    <xf numFmtId="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/>
    </xf>
    <xf numFmtId="0" fontId="5" fillId="0" borderId="1" xfId="0" applyFont="1" applyFill="1" applyBorder="1" applyAlignment="1" applyProtection="1">
      <alignment horizontal="justify" vertical="center" wrapText="1"/>
      <protection locked="0"/>
    </xf>
    <xf numFmtId="21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15" fontId="5" fillId="0" borderId="10" xfId="21" applyNumberFormat="1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/>
    </xf>
    <xf numFmtId="207" fontId="2" fillId="3" borderId="1" xfId="0" applyNumberFormat="1" applyFont="1" applyFill="1" applyBorder="1" applyAlignment="1" applyProtection="1">
      <alignment horizontal="center" vertical="center" wrapText="1"/>
      <protection/>
    </xf>
    <xf numFmtId="9" fontId="5" fillId="2" borderId="9" xfId="0" applyNumberFormat="1" applyFont="1" applyFill="1" applyBorder="1" applyAlignment="1" applyProtection="1">
      <alignment horizontal="center" vertical="center" wrapText="1"/>
      <protection/>
    </xf>
    <xf numFmtId="9" fontId="5" fillId="2" borderId="10" xfId="0" applyNumberFormat="1" applyFont="1" applyFill="1" applyBorder="1" applyAlignment="1" applyProtection="1">
      <alignment horizontal="center" vertical="center" wrapText="1"/>
      <protection/>
    </xf>
    <xf numFmtId="15" fontId="5" fillId="0" borderId="9" xfId="21" applyNumberFormat="1" applyFont="1" applyFill="1" applyBorder="1" applyAlignment="1" applyProtection="1">
      <alignment horizontal="left" vertical="center" wrapText="1"/>
      <protection locked="0"/>
    </xf>
    <xf numFmtId="208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08" fontId="2" fillId="3" borderId="1" xfId="0" applyNumberFormat="1" applyFont="1" applyFill="1" applyBorder="1" applyAlignment="1" applyProtection="1">
      <alignment horizontal="center" vertical="center" wrapText="1"/>
      <protection/>
    </xf>
    <xf numFmtId="207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justify" vertical="center" wrapText="1"/>
      <protection locked="0"/>
    </xf>
    <xf numFmtId="0" fontId="0" fillId="0" borderId="10" xfId="0" applyBorder="1" applyAlignment="1">
      <alignment horizontal="justify" vertical="center" wrapText="1"/>
    </xf>
    <xf numFmtId="15" fontId="5" fillId="0" borderId="9" xfId="21" applyNumberFormat="1" applyFont="1" applyFill="1" applyBorder="1" applyAlignment="1" applyProtection="1">
      <alignment horizontal="justify" vertical="center" wrapText="1"/>
      <protection locked="0"/>
    </xf>
    <xf numFmtId="15" fontId="5" fillId="0" borderId="9" xfId="21" applyNumberFormat="1" applyFont="1" applyFill="1" applyBorder="1" applyAlignment="1" applyProtection="1">
      <alignment horizontal="center" vertical="center" wrapText="1"/>
      <protection locked="0"/>
    </xf>
    <xf numFmtId="15" fontId="5" fillId="0" borderId="10" xfId="21" applyNumberFormat="1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left" vertical="center" wrapText="1"/>
      <protection/>
    </xf>
    <xf numFmtId="0" fontId="5" fillId="2" borderId="10" xfId="0" applyFont="1" applyFill="1" applyBorder="1" applyAlignment="1" applyProtection="1">
      <alignment horizontal="left" vertical="center" wrapText="1"/>
      <protection/>
    </xf>
    <xf numFmtId="9" fontId="5" fillId="0" borderId="9" xfId="21" applyFont="1" applyFill="1" applyBorder="1" applyAlignment="1" applyProtection="1">
      <alignment horizontal="center" vertical="center" wrapText="1"/>
      <protection locked="0"/>
    </xf>
    <xf numFmtId="9" fontId="5" fillId="0" borderId="10" xfId="2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 applyProtection="1">
      <alignment horizontal="left" vertical="center"/>
      <protection/>
    </xf>
    <xf numFmtId="0" fontId="8" fillId="3" borderId="12" xfId="0" applyFont="1" applyFill="1" applyBorder="1" applyAlignment="1" applyProtection="1">
      <alignment horizontal="left" vertical="center"/>
      <protection/>
    </xf>
    <xf numFmtId="0" fontId="8" fillId="3" borderId="2" xfId="0" applyFont="1" applyFill="1" applyBorder="1" applyAlignment="1" applyProtection="1">
      <alignment horizontal="left" vertical="center"/>
      <protection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11" xfId="0" applyNumberFormat="1" applyFont="1" applyFill="1" applyBorder="1" applyAlignment="1" applyProtection="1">
      <alignment horizontal="center" vertical="center" wrapText="1"/>
      <protection/>
    </xf>
    <xf numFmtId="3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3" borderId="11" xfId="0" applyFont="1" applyFill="1" applyBorder="1" applyAlignment="1" applyProtection="1">
      <alignment horizontal="center" vertical="center" wrapText="1"/>
      <protection/>
    </xf>
    <xf numFmtId="0" fontId="2" fillId="3" borderId="12" xfId="0" applyFont="1" applyFill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2" borderId="9" xfId="0" applyFont="1" applyFill="1" applyBorder="1" applyAlignment="1" applyProtection="1">
      <alignment vertical="center" wrapText="1"/>
      <protection/>
    </xf>
    <xf numFmtId="0" fontId="5" fillId="2" borderId="10" xfId="0" applyFont="1" applyFill="1" applyBorder="1" applyAlignment="1" applyProtection="1">
      <alignment vertical="center" wrapText="1"/>
      <protection/>
    </xf>
    <xf numFmtId="0" fontId="2" fillId="3" borderId="9" xfId="0" applyFont="1" applyFill="1" applyBorder="1" applyAlignment="1" applyProtection="1">
      <alignment horizontal="center" vertical="center" wrapText="1"/>
      <protection/>
    </xf>
    <xf numFmtId="0" fontId="2" fillId="3" borderId="13" xfId="0" applyFont="1" applyFill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0" fontId="2" fillId="3" borderId="7" xfId="0" applyFont="1" applyFill="1" applyBorder="1" applyAlignment="1" applyProtection="1">
      <alignment horizontal="center" vertical="center" wrapText="1"/>
      <protection/>
    </xf>
    <xf numFmtId="0" fontId="2" fillId="3" borderId="8" xfId="0" applyFont="1" applyFill="1" applyBorder="1" applyAlignment="1" applyProtection="1">
      <alignment horizontal="center" vertical="center" wrapText="1"/>
      <protection/>
    </xf>
    <xf numFmtId="0" fontId="5" fillId="2" borderId="9" xfId="0" applyFont="1" applyFill="1" applyBorder="1" applyAlignment="1" applyProtection="1">
      <alignment horizontal="justify" vertical="center" wrapText="1"/>
      <protection/>
    </xf>
    <xf numFmtId="0" fontId="5" fillId="2" borderId="10" xfId="0" applyFont="1" applyFill="1" applyBorder="1" applyAlignment="1" applyProtection="1">
      <alignment horizontal="justify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/>
    </xf>
    <xf numFmtId="0" fontId="2" fillId="3" borderId="11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8"/>
  <sheetViews>
    <sheetView tabSelected="1" workbookViewId="0" topLeftCell="Z1">
      <selection activeCell="AF13" sqref="AF13:AF14"/>
    </sheetView>
  </sheetViews>
  <sheetFormatPr defaultColWidth="11.421875" defaultRowHeight="12.75"/>
  <cols>
    <col min="1" max="1" width="14.00390625" style="0" customWidth="1"/>
    <col min="2" max="2" width="10.140625" style="0" customWidth="1"/>
    <col min="3" max="3" width="12.8515625" style="0" customWidth="1"/>
    <col min="4" max="4" width="12.7109375" style="0" customWidth="1"/>
    <col min="5" max="5" width="15.28125" style="0" customWidth="1"/>
    <col min="7" max="7" width="11.00390625" style="0" customWidth="1"/>
    <col min="8" max="8" width="13.8515625" style="0" customWidth="1"/>
    <col min="9" max="9" width="8.8515625" style="0" customWidth="1"/>
    <col min="10" max="10" width="9.140625" style="0" customWidth="1"/>
    <col min="11" max="11" width="0" style="0" hidden="1" customWidth="1"/>
    <col min="12" max="12" width="12.8515625" style="0" customWidth="1"/>
    <col min="13" max="14" width="0" style="0" hidden="1" customWidth="1"/>
    <col min="15" max="15" width="12.8515625" style="0" customWidth="1"/>
    <col min="16" max="25" width="0" style="0" hidden="1" customWidth="1"/>
    <col min="26" max="26" width="35.28125" style="0" customWidth="1"/>
    <col min="27" max="27" width="12.57421875" style="0" customWidth="1"/>
    <col min="28" max="28" width="9.28125" style="0" customWidth="1"/>
    <col min="29" max="29" width="9.421875" style="0" customWidth="1"/>
    <col min="30" max="30" width="10.421875" style="0" customWidth="1"/>
    <col min="31" max="31" width="8.140625" style="0" customWidth="1"/>
    <col min="32" max="32" width="10.7109375" style="0" customWidth="1"/>
    <col min="33" max="33" width="12.57421875" style="0" customWidth="1"/>
    <col min="34" max="37" width="0" style="0" hidden="1" customWidth="1"/>
    <col min="38" max="38" width="31.28125" style="0" customWidth="1"/>
  </cols>
  <sheetData>
    <row r="1" s="47" customFormat="1" ht="12.75">
      <c r="A1" s="47" t="s">
        <v>49</v>
      </c>
    </row>
    <row r="2" s="47" customFormat="1" ht="12.75">
      <c r="A2" s="47" t="s">
        <v>50</v>
      </c>
    </row>
    <row r="3" s="47" customFormat="1" ht="12.75">
      <c r="A3" s="47" t="s">
        <v>46</v>
      </c>
    </row>
    <row r="4" s="47" customFormat="1" ht="12.75"/>
    <row r="5" spans="1:38" ht="78.75">
      <c r="A5" s="110" t="s">
        <v>39</v>
      </c>
      <c r="B5" s="111"/>
      <c r="C5" s="25" t="s">
        <v>54</v>
      </c>
      <c r="D5" s="25" t="s">
        <v>55</v>
      </c>
      <c r="E5" s="14"/>
      <c r="F5" s="16"/>
      <c r="G5" s="16"/>
      <c r="H5" s="13"/>
      <c r="I5" s="19"/>
      <c r="J5" s="19"/>
      <c r="K5" s="14"/>
      <c r="L5" s="14"/>
      <c r="M5" s="20"/>
      <c r="N5" s="20"/>
      <c r="O5" s="39"/>
      <c r="P5" s="21"/>
      <c r="Q5" s="14"/>
      <c r="R5" s="14"/>
      <c r="S5" s="14"/>
      <c r="T5" s="14"/>
      <c r="U5" s="14"/>
      <c r="V5" s="14"/>
      <c r="W5" s="14"/>
      <c r="X5" s="14"/>
      <c r="Y5" s="14"/>
      <c r="Z5" s="15"/>
      <c r="AA5" s="15"/>
      <c r="AB5" s="15"/>
      <c r="AC5" s="15"/>
      <c r="AD5" s="13"/>
      <c r="AE5" s="16"/>
      <c r="AF5" s="16"/>
      <c r="AG5" s="16"/>
      <c r="AH5" s="17"/>
      <c r="AI5" s="18"/>
      <c r="AJ5" s="18"/>
      <c r="AK5" s="18"/>
      <c r="AL5" s="18"/>
    </row>
    <row r="6" spans="1:38" ht="12.75">
      <c r="A6" s="110" t="s">
        <v>51</v>
      </c>
      <c r="B6" s="111"/>
      <c r="C6" s="22">
        <v>38353</v>
      </c>
      <c r="D6" s="23">
        <v>38717</v>
      </c>
      <c r="E6" s="13"/>
      <c r="F6" s="16"/>
      <c r="G6" s="16"/>
      <c r="H6" s="13"/>
      <c r="I6" s="19"/>
      <c r="J6" s="19"/>
      <c r="K6" s="14"/>
      <c r="L6" s="14"/>
      <c r="M6" s="24"/>
      <c r="N6" s="24"/>
      <c r="O6" s="40"/>
      <c r="P6" s="21"/>
      <c r="Q6" s="14"/>
      <c r="R6" s="14"/>
      <c r="S6" s="14"/>
      <c r="T6" s="14"/>
      <c r="U6" s="14"/>
      <c r="V6" s="14"/>
      <c r="W6" s="14"/>
      <c r="X6" s="14"/>
      <c r="Y6" s="14"/>
      <c r="Z6" s="15"/>
      <c r="AA6" s="15"/>
      <c r="AB6" s="15"/>
      <c r="AC6" s="15"/>
      <c r="AD6" s="13"/>
      <c r="AE6" s="16"/>
      <c r="AF6" s="16"/>
      <c r="AG6" s="16"/>
      <c r="AH6" s="17"/>
      <c r="AI6" s="18"/>
      <c r="AJ6" s="18"/>
      <c r="AK6" s="18"/>
      <c r="AL6" s="18"/>
    </row>
    <row r="7" spans="1:38" ht="22.5">
      <c r="A7" s="25"/>
      <c r="B7" s="90" t="s">
        <v>44</v>
      </c>
      <c r="C7" s="90"/>
      <c r="D7" s="90"/>
      <c r="E7" s="90"/>
      <c r="F7" s="90"/>
      <c r="G7" s="90"/>
      <c r="H7" s="90"/>
      <c r="I7" s="90"/>
      <c r="J7" s="90"/>
      <c r="K7" s="90"/>
      <c r="L7" s="56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2"/>
      <c r="Z7" s="108" t="s">
        <v>27</v>
      </c>
      <c r="AA7" s="108" t="s">
        <v>28</v>
      </c>
      <c r="AB7" s="78" t="s">
        <v>71</v>
      </c>
      <c r="AC7" s="79"/>
      <c r="AD7" s="26" t="s">
        <v>48</v>
      </c>
      <c r="AE7" s="27"/>
      <c r="AF7" s="27"/>
      <c r="AG7" s="27"/>
      <c r="AH7" s="28"/>
      <c r="AI7" s="29"/>
      <c r="AJ7" s="29"/>
      <c r="AK7" s="30"/>
      <c r="AL7" s="108" t="s">
        <v>36</v>
      </c>
    </row>
    <row r="8" spans="1:38" ht="12.75">
      <c r="A8" s="90" t="s">
        <v>3</v>
      </c>
      <c r="B8" s="90" t="s">
        <v>4</v>
      </c>
      <c r="C8" s="90" t="s">
        <v>5</v>
      </c>
      <c r="D8" s="90" t="s">
        <v>6</v>
      </c>
      <c r="E8" s="90" t="s">
        <v>7</v>
      </c>
      <c r="F8" s="60" t="s">
        <v>66</v>
      </c>
      <c r="G8" s="60"/>
      <c r="H8" s="97" t="s">
        <v>10</v>
      </c>
      <c r="I8" s="100" t="s">
        <v>45</v>
      </c>
      <c r="J8" s="101"/>
      <c r="K8" s="102"/>
      <c r="L8" s="59"/>
      <c r="M8" s="109"/>
      <c r="N8" s="109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5"/>
      <c r="Z8" s="108"/>
      <c r="AA8" s="108"/>
      <c r="AB8" s="80"/>
      <c r="AC8" s="81"/>
      <c r="AD8" s="31"/>
      <c r="AE8" s="32"/>
      <c r="AF8" s="32"/>
      <c r="AG8" s="32"/>
      <c r="AH8" s="33"/>
      <c r="AI8" s="34"/>
      <c r="AJ8" s="34"/>
      <c r="AK8" s="35"/>
      <c r="AL8" s="108"/>
    </row>
    <row r="9" spans="1:38" ht="45" customHeight="1">
      <c r="A9" s="90"/>
      <c r="B9" s="90"/>
      <c r="C9" s="90"/>
      <c r="D9" s="90"/>
      <c r="E9" s="90"/>
      <c r="F9" s="60"/>
      <c r="G9" s="60"/>
      <c r="H9" s="98"/>
      <c r="I9" s="103"/>
      <c r="J9" s="104"/>
      <c r="K9" s="105"/>
      <c r="L9" s="90" t="s">
        <v>23</v>
      </c>
      <c r="M9" s="90"/>
      <c r="N9" s="90"/>
      <c r="O9" s="88" t="s">
        <v>43</v>
      </c>
      <c r="P9" s="89"/>
      <c r="Q9" s="90" t="s">
        <v>67</v>
      </c>
      <c r="R9" s="90"/>
      <c r="S9" s="90"/>
      <c r="T9" s="91" t="s">
        <v>41</v>
      </c>
      <c r="U9" s="92"/>
      <c r="V9" s="93"/>
      <c r="W9" s="91" t="s">
        <v>42</v>
      </c>
      <c r="X9" s="92"/>
      <c r="Y9" s="93"/>
      <c r="Z9" s="108"/>
      <c r="AA9" s="108"/>
      <c r="AB9" s="82" t="s">
        <v>72</v>
      </c>
      <c r="AC9" s="82" t="s">
        <v>73</v>
      </c>
      <c r="AD9" s="97" t="s">
        <v>29</v>
      </c>
      <c r="AE9" s="60" t="s">
        <v>30</v>
      </c>
      <c r="AF9" s="60" t="s">
        <v>31</v>
      </c>
      <c r="AG9" s="22" t="s">
        <v>70</v>
      </c>
      <c r="AH9" s="64"/>
      <c r="AI9" s="87" t="s">
        <v>38</v>
      </c>
      <c r="AJ9" s="87"/>
      <c r="AK9" s="87"/>
      <c r="AL9" s="108"/>
    </row>
    <row r="10" spans="1:38" ht="31.5" customHeight="1">
      <c r="A10" s="90"/>
      <c r="B10" s="90"/>
      <c r="C10" s="90"/>
      <c r="D10" s="90"/>
      <c r="E10" s="90"/>
      <c r="F10" s="22" t="s">
        <v>8</v>
      </c>
      <c r="G10" s="37" t="s">
        <v>9</v>
      </c>
      <c r="H10" s="99"/>
      <c r="I10" s="38" t="s">
        <v>11</v>
      </c>
      <c r="J10" s="38" t="s">
        <v>12</v>
      </c>
      <c r="K10" s="25" t="s">
        <v>13</v>
      </c>
      <c r="L10" s="38" t="s">
        <v>52</v>
      </c>
      <c r="M10" s="38" t="s">
        <v>14</v>
      </c>
      <c r="N10" s="38" t="s">
        <v>15</v>
      </c>
      <c r="O10" s="22" t="s">
        <v>52</v>
      </c>
      <c r="P10" s="65" t="s">
        <v>16</v>
      </c>
      <c r="Q10" s="25" t="s">
        <v>17</v>
      </c>
      <c r="R10" s="25" t="s">
        <v>18</v>
      </c>
      <c r="S10" s="25" t="s">
        <v>19</v>
      </c>
      <c r="T10" s="25" t="s">
        <v>20</v>
      </c>
      <c r="U10" s="25" t="s">
        <v>21</v>
      </c>
      <c r="V10" s="25" t="s">
        <v>69</v>
      </c>
      <c r="W10" s="25" t="s">
        <v>24</v>
      </c>
      <c r="X10" s="25" t="s">
        <v>25</v>
      </c>
      <c r="Y10" s="25" t="s">
        <v>26</v>
      </c>
      <c r="Z10" s="108"/>
      <c r="AA10" s="108"/>
      <c r="AB10" s="83"/>
      <c r="AC10" s="83"/>
      <c r="AD10" s="99"/>
      <c r="AE10" s="60"/>
      <c r="AF10" s="60"/>
      <c r="AG10" s="66" t="s">
        <v>53</v>
      </c>
      <c r="AH10" s="64" t="s">
        <v>32</v>
      </c>
      <c r="AI10" s="36" t="s">
        <v>33</v>
      </c>
      <c r="AJ10" s="36" t="s">
        <v>34</v>
      </c>
      <c r="AK10" s="36" t="s">
        <v>35</v>
      </c>
      <c r="AL10" s="108"/>
    </row>
    <row r="11" spans="1:38" ht="18">
      <c r="A11" s="84" t="s">
        <v>22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6"/>
    </row>
    <row r="12" spans="1:38" ht="12.75">
      <c r="A12" s="6" t="s">
        <v>47</v>
      </c>
      <c r="B12" s="6"/>
      <c r="C12" s="6"/>
      <c r="D12" s="6"/>
      <c r="E12" s="6"/>
      <c r="F12" s="9"/>
      <c r="G12" s="9"/>
      <c r="H12" s="6"/>
      <c r="I12" s="10"/>
      <c r="J12" s="10"/>
      <c r="K12" s="6"/>
      <c r="L12" s="2"/>
      <c r="M12" s="2"/>
      <c r="N12" s="2"/>
      <c r="O12" s="44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6"/>
      <c r="AE12" s="11"/>
      <c r="AF12" s="11"/>
      <c r="AG12" s="44"/>
      <c r="AH12" s="3"/>
      <c r="AI12" s="8"/>
      <c r="AJ12" s="8"/>
      <c r="AK12" s="8"/>
      <c r="AL12" s="8"/>
    </row>
    <row r="13" spans="1:38" ht="233.25" customHeight="1">
      <c r="A13" s="74" t="s">
        <v>56</v>
      </c>
      <c r="B13" s="74" t="s">
        <v>37</v>
      </c>
      <c r="C13" s="74" t="s">
        <v>57</v>
      </c>
      <c r="D13" s="74" t="s">
        <v>40</v>
      </c>
      <c r="E13" s="74" t="s">
        <v>58</v>
      </c>
      <c r="F13" s="63" t="s">
        <v>74</v>
      </c>
      <c r="G13" s="63" t="s">
        <v>75</v>
      </c>
      <c r="H13" s="106" t="s">
        <v>77</v>
      </c>
      <c r="I13" s="61">
        <v>0.5</v>
      </c>
      <c r="J13" s="61">
        <v>1</v>
      </c>
      <c r="K13" s="12">
        <f>SUM(I13:J13)</f>
        <v>1.5</v>
      </c>
      <c r="L13" s="61">
        <v>1</v>
      </c>
      <c r="M13" s="43"/>
      <c r="N13" s="43">
        <f>SUM(M13:M13)</f>
        <v>0</v>
      </c>
      <c r="O13" s="63">
        <v>38717</v>
      </c>
      <c r="P13" s="43"/>
      <c r="Q13" s="43" t="e">
        <f>IF(AND(I13=0),"Sin Meta para el Indicador",IF(AND(#REF!&gt;$C$8,#REF!=$D$8,#REF!&gt;$F$20,#REF!&lt;=$G$20,#REF!=I13),"Cumplida",IF(AND(#REF!&gt;$C$8,#REF!&lt;$D$8,#REF!&lt;=$G$20,#REF!=I13),"Cumplida Anticipadamente",IF(AND(#REF!&gt;$D$8,#REF!&lt;$G$20,#REF!=I13),"Cumplida Extemporaneamente",IF(AND(#REF!&gt;=$C$8,#REF!&lt;=$G$20,#REF!&lt;I13),"En Proceso",IF(AND(#REF!=0),"No Iniciada","No Concluida"))))))</f>
        <v>#REF!</v>
      </c>
      <c r="R13" s="43" t="str">
        <f>IF(AND(J13=0),"Sin Meta para el Indicador",IF(AND(P13&gt;$C$9,P13=$D$9,P13&gt;$F$20,P13&lt;=$G$20,M13=J13),"Cumplida",IF(AND(P13&gt;$C$9,P13&lt;$D$9,P13&lt;=$G$20,M13=J13),"Cumplida Anticipadamente",IF(AND(P13&gt;$D$9,P13&lt;$G$20,M13=J13),"Cumplida Extemporaneamente",IF(AND(P13&gt;=$C$9,P13&lt;=$G$20,M13&lt;J13),"En Proceso",IF(AND(M13=0),"No Iniciada","No Concluida"))))))</f>
        <v>En Proceso</v>
      </c>
      <c r="S13" s="43">
        <f>BX13</f>
        <v>0</v>
      </c>
      <c r="T13" s="43" t="e">
        <f>IF(AND(I13=0),0,(#REF!/I13))</f>
        <v>#REF!</v>
      </c>
      <c r="U13" s="43">
        <f>IF(AND(J13=0),0,(M13/J13))</f>
        <v>0</v>
      </c>
      <c r="V13" s="43" t="e">
        <f>(T13+U13)/2</f>
        <v>#REF!</v>
      </c>
      <c r="W13" s="41"/>
      <c r="X13" s="41"/>
      <c r="Y13" s="41"/>
      <c r="Z13" s="69" t="s">
        <v>81</v>
      </c>
      <c r="AA13" s="58"/>
      <c r="AB13" s="67">
        <v>1</v>
      </c>
      <c r="AC13" s="67">
        <v>1</v>
      </c>
      <c r="AD13" s="95" t="s">
        <v>59</v>
      </c>
      <c r="AE13" s="72" t="s">
        <v>74</v>
      </c>
      <c r="AF13" s="72" t="s">
        <v>75</v>
      </c>
      <c r="AG13" s="72">
        <v>38717</v>
      </c>
      <c r="AH13" s="45"/>
      <c r="AI13" s="46"/>
      <c r="AJ13" s="46"/>
      <c r="AK13" s="46"/>
      <c r="AL13" s="69" t="s">
        <v>78</v>
      </c>
    </row>
    <row r="14" spans="1:38" ht="251.25" customHeight="1">
      <c r="A14" s="75"/>
      <c r="B14" s="75"/>
      <c r="C14" s="75"/>
      <c r="D14" s="75"/>
      <c r="E14" s="75"/>
      <c r="F14" s="57"/>
      <c r="G14" s="57"/>
      <c r="H14" s="107"/>
      <c r="I14" s="62"/>
      <c r="J14" s="62"/>
      <c r="K14" s="12"/>
      <c r="L14" s="62"/>
      <c r="M14" s="43"/>
      <c r="N14" s="43"/>
      <c r="O14" s="57"/>
      <c r="P14" s="43"/>
      <c r="Q14" s="43"/>
      <c r="R14" s="43"/>
      <c r="S14" s="43"/>
      <c r="T14" s="43"/>
      <c r="U14" s="43"/>
      <c r="V14" s="43"/>
      <c r="W14" s="41"/>
      <c r="X14" s="41"/>
      <c r="Y14" s="41"/>
      <c r="Z14" s="70"/>
      <c r="AA14" s="94"/>
      <c r="AB14" s="68"/>
      <c r="AC14" s="68"/>
      <c r="AD14" s="96"/>
      <c r="AE14" s="73"/>
      <c r="AF14" s="73"/>
      <c r="AG14" s="73"/>
      <c r="AH14" s="45"/>
      <c r="AI14" s="46"/>
      <c r="AJ14" s="46"/>
      <c r="AK14" s="46"/>
      <c r="AL14" s="70"/>
    </row>
    <row r="15" spans="1:38" ht="153.75" customHeight="1">
      <c r="A15" s="74" t="s">
        <v>56</v>
      </c>
      <c r="B15" s="74" t="s">
        <v>68</v>
      </c>
      <c r="C15" s="74" t="s">
        <v>60</v>
      </c>
      <c r="D15" s="74" t="s">
        <v>40</v>
      </c>
      <c r="E15" s="74" t="s">
        <v>61</v>
      </c>
      <c r="F15" s="72" t="s">
        <v>74</v>
      </c>
      <c r="G15" s="72" t="s">
        <v>75</v>
      </c>
      <c r="H15" s="74" t="s">
        <v>79</v>
      </c>
      <c r="I15" s="61">
        <v>0.5</v>
      </c>
      <c r="J15" s="61">
        <v>1</v>
      </c>
      <c r="K15" s="12">
        <f>SUM(I15:J15)</f>
        <v>1.5</v>
      </c>
      <c r="L15" s="76">
        <v>1</v>
      </c>
      <c r="M15" s="43"/>
      <c r="N15" s="43">
        <f>SUM(M15:M15)</f>
        <v>0</v>
      </c>
      <c r="O15" s="72">
        <v>38717</v>
      </c>
      <c r="P15" s="43"/>
      <c r="Q15" s="43" t="e">
        <f>IF(AND(I15=0),"Sin Meta para el Indicador",IF(AND(#REF!&gt;$C$8,#REF!=$D$8,#REF!&gt;$F$20,#REF!&lt;=$G$20,#REF!=I15),"Cumplida",IF(AND(#REF!&gt;$C$8,#REF!&lt;$D$8,#REF!&lt;=$G$20,#REF!=I15),"Cumplida Anticipadamente",IF(AND(#REF!&gt;$D$8,#REF!&lt;$G$20,#REF!=I15),"Cumplida Extemporaneamente",IF(AND(#REF!&gt;=$C$8,#REF!&lt;=$G$20,#REF!&lt;I15),"En Proceso",IF(AND(#REF!=0),"No Iniciada","No Concluida"))))))</f>
        <v>#REF!</v>
      </c>
      <c r="R15" s="43" t="str">
        <f>IF(AND(J15=0),"Sin Meta para el Indicador",IF(AND(P15&gt;$C$9,P15=$D$9,P15&gt;$F$20,P15&lt;=$G$20,M15=J15),"Cumplida",IF(AND(P15&gt;$C$9,P15&lt;$D$9,P15&lt;=$G$20,M15=J15),"Cumplida Anticipadamente",IF(AND(P15&gt;$D$9,P15&lt;$G$20,M15=J15),"Cumplida Extemporaneamente",IF(AND(P15&gt;=$C$9,P15&lt;=$G$20,M15&lt;J15),"En Proceso",IF(AND(M15=0),"No Iniciada","No Concluida"))))))</f>
        <v>En Proceso</v>
      </c>
      <c r="S15" s="43">
        <f>BX15</f>
        <v>0</v>
      </c>
      <c r="T15" s="43" t="e">
        <f>IF(AND(I15=0),0,(#REF!/I15))</f>
        <v>#REF!</v>
      </c>
      <c r="U15" s="43">
        <f>IF(AND(J15=0),0,(M15/J15))</f>
        <v>0</v>
      </c>
      <c r="V15" s="43" t="e">
        <f>(T15+U15)/2</f>
        <v>#REF!</v>
      </c>
      <c r="W15" s="41"/>
      <c r="X15" s="41"/>
      <c r="Y15" s="41"/>
      <c r="Z15" s="71" t="s">
        <v>80</v>
      </c>
      <c r="AA15" s="76"/>
      <c r="AB15" s="49">
        <v>1</v>
      </c>
      <c r="AC15" s="49">
        <v>1</v>
      </c>
      <c r="AD15" s="74" t="s">
        <v>62</v>
      </c>
      <c r="AE15" s="72" t="s">
        <v>74</v>
      </c>
      <c r="AF15" s="72" t="s">
        <v>75</v>
      </c>
      <c r="AG15" s="72">
        <v>38717</v>
      </c>
      <c r="AH15" s="45"/>
      <c r="AI15" s="46"/>
      <c r="AJ15" s="46"/>
      <c r="AK15" s="46"/>
      <c r="AL15" s="71" t="s">
        <v>80</v>
      </c>
    </row>
    <row r="16" spans="1:38" ht="270.75" customHeight="1">
      <c r="A16" s="75"/>
      <c r="B16" s="75"/>
      <c r="C16" s="75"/>
      <c r="D16" s="75"/>
      <c r="E16" s="75"/>
      <c r="F16" s="73"/>
      <c r="G16" s="73"/>
      <c r="H16" s="75"/>
      <c r="I16" s="62"/>
      <c r="J16" s="62"/>
      <c r="K16" s="12"/>
      <c r="L16" s="77"/>
      <c r="M16" s="43"/>
      <c r="N16" s="43"/>
      <c r="O16" s="73"/>
      <c r="P16" s="43"/>
      <c r="Q16" s="43"/>
      <c r="R16" s="43"/>
      <c r="S16" s="43"/>
      <c r="T16" s="43"/>
      <c r="U16" s="43"/>
      <c r="V16" s="43"/>
      <c r="W16" s="41"/>
      <c r="X16" s="41"/>
      <c r="Y16" s="41"/>
      <c r="Z16" s="70"/>
      <c r="AA16" s="77"/>
      <c r="AB16" s="50"/>
      <c r="AC16" s="50"/>
      <c r="AD16" s="75"/>
      <c r="AE16" s="73"/>
      <c r="AF16" s="73"/>
      <c r="AG16" s="73"/>
      <c r="AH16" s="45"/>
      <c r="AI16" s="46"/>
      <c r="AJ16" s="46"/>
      <c r="AK16" s="46"/>
      <c r="AL16" s="70"/>
    </row>
    <row r="17" spans="1:38" ht="9.75" customHeight="1">
      <c r="A17" s="6" t="s">
        <v>1</v>
      </c>
      <c r="B17" s="6"/>
      <c r="C17" s="6"/>
      <c r="D17" s="6"/>
      <c r="E17" s="6"/>
      <c r="F17" s="9"/>
      <c r="G17" s="9"/>
      <c r="H17" s="6"/>
      <c r="I17" s="10"/>
      <c r="J17" s="10"/>
      <c r="K17" s="6"/>
      <c r="L17" s="2"/>
      <c r="M17" s="2"/>
      <c r="N17" s="2"/>
      <c r="O17" s="44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51"/>
      <c r="AC17" s="51"/>
      <c r="AD17" s="6"/>
      <c r="AE17" s="11"/>
      <c r="AF17" s="11"/>
      <c r="AG17" s="44"/>
      <c r="AH17" s="3"/>
      <c r="AI17" s="8"/>
      <c r="AJ17" s="8"/>
      <c r="AK17" s="8"/>
      <c r="AL17" s="8"/>
    </row>
    <row r="18" spans="1:38" ht="255.75" customHeight="1">
      <c r="A18" s="1" t="s">
        <v>56</v>
      </c>
      <c r="B18" s="5">
        <v>5</v>
      </c>
      <c r="C18" s="42" t="s">
        <v>63</v>
      </c>
      <c r="D18" s="1" t="s">
        <v>40</v>
      </c>
      <c r="E18" s="42" t="s">
        <v>64</v>
      </c>
      <c r="F18" s="48" t="s">
        <v>74</v>
      </c>
      <c r="G18" s="48" t="s">
        <v>75</v>
      </c>
      <c r="H18" s="4" t="s">
        <v>65</v>
      </c>
      <c r="I18" s="7">
        <v>6</v>
      </c>
      <c r="J18" s="7">
        <v>12</v>
      </c>
      <c r="K18" s="12">
        <f>SUM(I18:J18)</f>
        <v>18</v>
      </c>
      <c r="L18" s="7">
        <v>86</v>
      </c>
      <c r="M18" s="43"/>
      <c r="N18" s="43">
        <f>SUM(M18:M18)</f>
        <v>0</v>
      </c>
      <c r="O18" s="48">
        <v>38717</v>
      </c>
      <c r="P18" s="43"/>
      <c r="Q18" s="43" t="e">
        <f>IF(AND(I18=0),"Sin Meta para el Indicador",IF(AND(#REF!&gt;$C$8,#REF!=$D$8,#REF!&gt;$F$20,#REF!&lt;=$G$20,#REF!=I18),"Cumplida",IF(AND(#REF!&gt;$C$8,#REF!&lt;$D$8,#REF!&lt;=$G$20,#REF!=I18),"Cumplida Anticipadamente",IF(AND(#REF!&gt;$D$8,#REF!&lt;$G$20,#REF!=I18),"Cumplida Extemporaneamente",IF(AND(#REF!&gt;=$C$8,#REF!&lt;=$G$20,#REF!&lt;I18),"En Proceso",IF(AND(#REF!=0),"No Iniciada","No Concluida"))))))</f>
        <v>#REF!</v>
      </c>
      <c r="R18" s="43" t="str">
        <f>IF(AND(J18=0),"Sin Meta para el Indicador",IF(AND(P18&gt;$C$9,P18=$D$9,P18&gt;$F$20,P18&lt;=$G$20,M18=J18),"Cumplida",IF(AND(P18&gt;$C$9,P18&lt;$D$9,P18&lt;=$G$20,M18=J18),"Cumplida Anticipadamente",IF(AND(P18&gt;$D$9,P18&lt;$G$20,M18=J18),"Cumplida Extemporaneamente",IF(AND(P18&gt;=$C$9,P18&lt;=$G$20,M18&lt;J18),"En Proceso",IF(AND(M18=0),"No Iniciada","No Concluida"))))))</f>
        <v>En Proceso</v>
      </c>
      <c r="S18" s="43">
        <f>BX18</f>
        <v>0</v>
      </c>
      <c r="T18" s="43" t="e">
        <f>IF(AND(I18=0),0,(#REF!/I18))</f>
        <v>#REF!</v>
      </c>
      <c r="U18" s="43">
        <f>IF(AND(J18=0),0,(M18/J18))</f>
        <v>0</v>
      </c>
      <c r="V18" s="43" t="e">
        <f>(T18+U18)/2</f>
        <v>#REF!</v>
      </c>
      <c r="W18" s="41"/>
      <c r="X18" s="41"/>
      <c r="Y18" s="41"/>
      <c r="Z18" s="54" t="s">
        <v>0</v>
      </c>
      <c r="AA18" s="41"/>
      <c r="AB18" s="52">
        <v>1</v>
      </c>
      <c r="AC18" s="55">
        <f>(86/12)</f>
        <v>7.166666666666667</v>
      </c>
      <c r="AD18" s="53" t="s">
        <v>2</v>
      </c>
      <c r="AE18" s="48" t="s">
        <v>76</v>
      </c>
      <c r="AF18" s="48" t="s">
        <v>75</v>
      </c>
      <c r="AG18" s="48">
        <v>38717</v>
      </c>
      <c r="AH18" s="45"/>
      <c r="AI18" s="46"/>
      <c r="AJ18" s="46"/>
      <c r="AK18" s="46"/>
      <c r="AL18" s="54" t="s">
        <v>0</v>
      </c>
    </row>
  </sheetData>
  <mergeCells count="68">
    <mergeCell ref="G13:G14"/>
    <mergeCell ref="W9:Y9"/>
    <mergeCell ref="A5:B5"/>
    <mergeCell ref="A6:B6"/>
    <mergeCell ref="A13:A14"/>
    <mergeCell ref="B13:B14"/>
    <mergeCell ref="B7:K7"/>
    <mergeCell ref="C13:C14"/>
    <mergeCell ref="D13:D14"/>
    <mergeCell ref="E13:E14"/>
    <mergeCell ref="F13:F14"/>
    <mergeCell ref="H13:H14"/>
    <mergeCell ref="I13:I14"/>
    <mergeCell ref="AL7:AL10"/>
    <mergeCell ref="L9:N9"/>
    <mergeCell ref="AD9:AD10"/>
    <mergeCell ref="AE9:AE10"/>
    <mergeCell ref="M7:Y8"/>
    <mergeCell ref="Z7:Z10"/>
    <mergeCell ref="AA7:AA10"/>
    <mergeCell ref="F8:G9"/>
    <mergeCell ref="H8:H10"/>
    <mergeCell ref="I8:K9"/>
    <mergeCell ref="A8:A10"/>
    <mergeCell ref="B8:B10"/>
    <mergeCell ref="C8:C10"/>
    <mergeCell ref="D8:D10"/>
    <mergeCell ref="J13:J14"/>
    <mergeCell ref="AE13:AE14"/>
    <mergeCell ref="AF13:AF14"/>
    <mergeCell ref="AG13:AG14"/>
    <mergeCell ref="L13:L14"/>
    <mergeCell ref="O13:O14"/>
    <mergeCell ref="AA13:AA14"/>
    <mergeCell ref="AD13:AD14"/>
    <mergeCell ref="Z13:Z14"/>
    <mergeCell ref="AB13:AB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L15:L16"/>
    <mergeCell ref="O15:O16"/>
    <mergeCell ref="AB7:AC8"/>
    <mergeCell ref="AB9:AB10"/>
    <mergeCell ref="AC9:AC10"/>
    <mergeCell ref="A11:AL11"/>
    <mergeCell ref="AI9:AK9"/>
    <mergeCell ref="O9:P9"/>
    <mergeCell ref="Q9:S9"/>
    <mergeCell ref="T9:V9"/>
    <mergeCell ref="AF9:AF10"/>
    <mergeCell ref="E8:E10"/>
    <mergeCell ref="AC13:AC14"/>
    <mergeCell ref="AL13:AL14"/>
    <mergeCell ref="Z15:Z16"/>
    <mergeCell ref="AG15:AG16"/>
    <mergeCell ref="AD15:AD16"/>
    <mergeCell ref="AE15:AE16"/>
    <mergeCell ref="AF15:AF16"/>
    <mergeCell ref="AL15:AL16"/>
    <mergeCell ref="AA15:AA16"/>
  </mergeCells>
  <printOptions horizontalCentered="1"/>
  <pageMargins left="1.1811023622047245" right="0.7874015748031497" top="0.984251968503937" bottom="0.984251968503937" header="0" footer="0"/>
  <pageSetup horizontalDpi="600" verticalDpi="600" orientation="landscape" paperSize="5" scale="55" r:id="rId3"/>
  <rowBreaks count="2" manualBreakCount="2">
    <brk id="14" max="255" man="1"/>
    <brk id="1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Contraloria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jmzambrano</dc:creator>
  <cp:keywords/>
  <dc:description/>
  <cp:lastModifiedBy>libiag</cp:lastModifiedBy>
  <cp:lastPrinted>2006-02-03T23:45:33Z</cp:lastPrinted>
  <dcterms:created xsi:type="dcterms:W3CDTF">2003-09-29T14:10:50Z</dcterms:created>
  <dcterms:modified xsi:type="dcterms:W3CDTF">2006-05-08T16:55:08Z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595060152</vt:i4>
  </property>
  <property fmtid="{D5CDD505-2E9C-101B-9397-08002B2CF9AE}" pid="3" name="_EmailSubject">
    <vt:lpwstr>seguimientos Planes de accion 2005</vt:lpwstr>
  </property>
  <property fmtid="{D5CDD505-2E9C-101B-9397-08002B2CF9AE}" pid="4" name="_AuthorEmail">
    <vt:lpwstr>Nelson@mincomercio.gov.co</vt:lpwstr>
  </property>
  <property fmtid="{D5CDD505-2E9C-101B-9397-08002B2CF9AE}" pid="5" name="_AuthorEmailDisplayName">
    <vt:lpwstr>Nelson Navarrete</vt:lpwstr>
  </property>
  <property fmtid="{D5CDD505-2E9C-101B-9397-08002B2CF9AE}" pid="6" name="_PreviousAdHocReviewCycleID">
    <vt:i4>952464720</vt:i4>
  </property>
  <property fmtid="{D5CDD505-2E9C-101B-9397-08002B2CF9AE}" pid="7" name="_ReviewingToolsShownOnce">
    <vt:lpwstr/>
  </property>
</Properties>
</file>