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1595" windowHeight="4680" activeTab="0"/>
  </bookViews>
  <sheets>
    <sheet name="Hoja1" sheetId="1" r:id="rId1"/>
    <sheet name="Hoja2" sheetId="2" r:id="rId2"/>
    <sheet name="Hoja3" sheetId="3" r:id="rId3"/>
  </sheets>
  <definedNames>
    <definedName name="_xlnm.Print_Area" localSheetId="0">'Hoja1'!$A$1:$AL$51</definedName>
    <definedName name="_xlnm.Print_Titles" localSheetId="0">'Hoja1'!$1:$9</definedName>
  </definedNames>
  <calcPr fullCalcOnLoad="1"/>
</workbook>
</file>

<file path=xl/comments1.xml><?xml version="1.0" encoding="utf-8"?>
<comments xmlns="http://schemas.openxmlformats.org/spreadsheetml/2006/main">
  <authors>
    <author>jmzambrano</author>
    <author>MINISTERIO DE COMERCIO</author>
  </authors>
  <commentList>
    <comment ref="A7"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7" authorId="0">
      <text>
        <r>
          <rPr>
            <b/>
            <sz val="8"/>
            <rFont val="Tahoma"/>
            <family val="2"/>
          </rPr>
          <t xml:space="preserve">Son el conjunto de tareas o acciones específicas que se han programado para alcanzar los resultados planteados en los planes de acción u operativos.
</t>
        </r>
      </text>
    </comment>
    <comment ref="D7"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7" authorId="0">
      <text>
        <r>
          <rPr>
            <b/>
            <sz val="8"/>
            <rFont val="Tahoma"/>
            <family val="2"/>
          </rPr>
          <t xml:space="preserve">Nombre de los funcionarios encargados de desarrollar cada una de las actividades a cumplir en los planes de acción u operativos.
</t>
        </r>
      </text>
    </comment>
    <comment ref="T9" authorId="1">
      <text>
        <r>
          <rPr>
            <b/>
            <sz val="8"/>
            <rFont val="Tahoma"/>
            <family val="0"/>
          </rPr>
          <t>MINISTERIO DE COMERCIO:</t>
        </r>
        <r>
          <rPr>
            <sz val="8"/>
            <rFont val="Tahoma"/>
            <family val="0"/>
          </rPr>
          <t xml:space="preserve">
</t>
        </r>
      </text>
    </comment>
    <comment ref="W9"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<sst xmlns="http://schemas.openxmlformats.org/spreadsheetml/2006/main" count="291" uniqueCount="191">
  <si>
    <t>Se solicitó a algunas direcciones del Ministerio de Comercio, Industria y Turismo, informar sobre que proyectos de sus dependencias podían ser financiados con recursos de cooperación técnica internacional y se realizó visitas a funcionarios de esas dependencias para absolver dudas y capacitar personalizadamente a quienes lo requirieron en la metodología para la elaboración y presentación de Proyectos a las Agencias de Cooperación Internacional. Se obtuvo un listado de proyectos en que se requerían recursos de Cooperación.</t>
  </si>
  <si>
    <t xml:space="preserve">Con base en la formulación de los planes de acción de 2005, los cuales fueron consolidados en diciembre de 2004, la Oficina de Planeación Sectorial efectuó a partir de julio de 2005 el seguimiento al plan de acción del primer semestre para las 37 dependencias del Ministerio, el cual fue consolidado en agosto de 2005. 
Por otra parte mediante el Memorando conjunto de las Jefes de las Oficinas de Planeación Sectorial y Control Interno, No. 340 del 17 de agosto de 2005, se indica a los Directores, Secretaría General, Consejeros Comerciales, Jefe Equipo Negociador, Jefes de Oficina, Subdirectores, Directores Territoriales y Coordinadores de Grupo, las directrices para efectuar ajustes en la formulación del Plan de Acción para la vigencia 2005, dando como plazode entrega el 26 de agosto. Una vez recibidas las solicitudes de modificación a los planes de acción remitidos por las dependencias del Ministerio, la Oficina de Planeación Sectorial procedió a su revisión y a contestar la aceptación o no de las modificaciones, en septiembre de 2005. 
Posteriormente la Oficina de Planeación solicitó a el 7 de  diciembre a las 
dependencias efectuar el seguimiento anual al plan de acción definitivo,  
el cual se consolidará el mes  de enero de 2006.  </t>
  </si>
  <si>
    <t xml:space="preserve">A través de la OPS  presentaron a la ACCI (Hoy Acción Social), 6 proyectos de los cuales  2 fueron negados y 4 se encuentran en estudio. De otro lado, a través de la Mesa de Fortalecimiento de la Capacidad Comercial del TLC, cuya coordinaciòn està en cabeza de la Jefe de la OPS, se aprobaron 71 proyectos. El mayor porcentaje de proyectos, que estàn en proceso de ejecuciòn, fue aprobado por la USAID. Estos proyectos en su mayorìa estàn orientados a fortalecer la capacidad del Estado para atender las condiciones del tratado (fortalecimiento institucional) y en apoyar al sector productivo a aprovechar las nuevas condiciones del mercado y a afrontar los retos que el tratado implica. La CAF por su parte, aprobò tres proyectos: El primero consistente en el  diseño de la Estrategia Nacional de Fortalecimiento de la Capacidad Comercial, el segundo apoyo en la consolidaciòn de la Agenda Interna y el tercero, apoyo al sector de cosmèticos. Estos tres proyectos fueron presentados y aprobados a travès de la ACCI (Acción Social)  </t>
  </si>
  <si>
    <r>
      <t xml:space="preserve">Se evaluaron 95 proyectos de inversión en la vigencia, correspondientes a las 95 solicitudes presentadas por las dependencias, 64 de las cuales se enmarcan en el anteproyecto de presupuesto 2006 y 31 corresponden a modificaciones presupuesto 2005.  
</t>
    </r>
    <r>
      <rPr>
        <b/>
        <sz val="7"/>
        <rFont val="Arial"/>
        <family val="2"/>
      </rPr>
      <t>1.</t>
    </r>
    <r>
      <rPr>
        <sz val="7"/>
        <rFont val="Arial"/>
        <family val="2"/>
      </rPr>
      <t xml:space="preserve"> </t>
    </r>
    <r>
      <rPr>
        <b/>
        <sz val="7"/>
        <rFont val="Arial"/>
        <family val="2"/>
      </rPr>
      <t xml:space="preserve">Anteproyecto Presupuesto 2006: </t>
    </r>
    <r>
      <rPr>
        <sz val="7"/>
        <rFont val="Arial"/>
        <family val="2"/>
      </rPr>
      <t xml:space="preserve">Se evaluaron y registraron 64 proyectos presentados al DNP mediante oficios 2-2005-014049 y 2-2005-013268 del 30 y 31 de marzo respectivamente. 
2. </t>
    </r>
    <r>
      <rPr>
        <b/>
        <sz val="7"/>
        <rFont val="Arial"/>
        <family val="2"/>
      </rPr>
      <t>Modificaciones presupuesto 2005</t>
    </r>
    <r>
      <rPr>
        <sz val="7"/>
        <rFont val="Arial"/>
        <family val="2"/>
      </rPr>
      <t>: Se evaluaron 31 proyectos de inversión para efectuar modificaciones así: 1 evaluación para distribución de para 1 subproyecto por $1.206 millones el 4 de febrero; 10 evaluaciones remitidas el 18 de febrero  con oficio 06710; 6 evaluaciones remitidas el 15 de abril con oficio 015706; 1 evaluación remitida el 2 de junio con oficio 026476; 4 evaluaciones remitidas el 2 de junio con oficio 026476; 1 distribución para 1 subproyecto por $400 millones remitida 11 de julio; 2 evaluaciones, por traslado y por adición remitridas el 13 de julio con oficio 037985; 3 evaluaciones remitidas el 22 de agosto con oficio 048846; 1 evaluación para 1
trasalado por $52 millones remitida el 3 de octubre; 1 evaluación para 
distribución de 1 subproyecto por $100 millones el 21 de octubre; 
1 evaluación para distribución de 1 subproyecto por $110 millones 
el 3 de noviembre.</t>
    </r>
  </si>
  <si>
    <t>Se elaboraron y presentaron al DGP 19 solicitudes de modificación, correspondientes a 19 requerimiento del Ministerio, de las cuales 5 se efetuarón en el primer semestre y 14 en el segundo semestre,  logrando su aprobación.  Durante el primer semestre se obtuvo la aprobación de la Dirección General del Presupuesto Público Nacional a las 5 modificaciones presupuestales propuestas a saber: Tres resoluciones para acreditar el rubro de Indemnización Por Vacaciones, dos levantamientos de leyenda previo concepto, con sus traslados presupuestales y recursos adicionales para el CERT. Durante el segundo semestre: se aprobarón 2 traslados por vacaciones de la DGCE, 2 levantamientos de distribución previo concepto de la DGCE,  8 traslados de rubros presupuestales de la Unidad de Gestión General y 2 traslados de vigencias expiradas de gastos de personal para las dos Unidades de Gestión.</t>
  </si>
  <si>
    <t xml:space="preserve">En coordinación con las entidades que conforman el Sector Comercio, Industria y Turismo, se elaboró un  Plan Sectorial de Desarrollo Administrativo del sector, el cual fue aprobado el 29 de marzo de 2005 y remitido al Departamento Administrativo de la Función Pública el 31 de marzo, mediante oficio 2-2005-013328, recibido en esa entidad el 1 de abril de 2005. </t>
  </si>
  <si>
    <t>marzo 29 de 2005</t>
  </si>
  <si>
    <t>Durante el año se logro  conseguir Cooperación Técnica para 15 funcionarios, a través de la OMC, ALADI, CAN, OEA, ALCA, Gobiernos de la China y México, así como de la Comisón Permanente del Pacífico Sur, entre otros entes internacionales, para capacitar funcionarios de las Direcciones de Relaciones Comerciales, Inversión Extranjera, Integración Económica, Oficina de Asuntos Legales Internacionales, Dirección de Regulación, en temas tales como: Principios de la OMC, Elaboración de Agendas Comerciales, Sistemas de solución de diferencias en la OMC, Declaración de conformidad del proveedor, Acuerdos de contratación pública, Taller de política comercial, Comercio y medio ambiente, Experiencias hemisfericas, Negociaciones comerciales, Cooperación económica y comercial, Formación en integración andina.</t>
  </si>
  <si>
    <t xml:space="preserve">Durante la vigencia 2005, se documentaron procedimientos de doce (12) dependencias, siete (7) de las cuales corresponden a las Oficinas de apoyo y cinco (5) a las dependencias del Viceministerio de Desarrollo Empresarial. Las 7 oficinas de apoyo con procesos documentados son: Planeación Sectorial, Estudios Económicos, Sistemas de Información, Control Interno, Asuntos Legales Internacionales, Oficina Jurídica y Grupo de Cobro Coactivo, los cuales fueron reglamentados mediante la Resolución No. 0278 del 18 de febrero de 2005. Las 5 dependencias del Viceministerio de Desarrollo con procesos documentados son las Direcciones de Regulación, Mipymes, Promoción y Cultura Empresarial, Productividad y Competitividad y Turismo, los cuales fueron reglamentados mediante la Resolución No. 1715 del 11 de agosto de 2005.        </t>
  </si>
  <si>
    <t xml:space="preserve">Durante este periodo se efectuó el levantamiento, documentación y diagramación de los procesos correspondientes a las siguientes dependencias del Viceministerio de Desarrollo Empresarial: Dirección de Regulación, Mipymes y Promoción y Cultura, Turismo, Productividad y Competitividad      </t>
  </si>
  <si>
    <t xml:space="preserve">Con base en la formulación de los planes de acción de 2005, la Oficina de Planeación Sectorial efectuó en julio el seguimiento del primer semestre para las 34 dependencias del Ministerio, el cual fue consolidado en agosto de 2005. </t>
  </si>
  <si>
    <t xml:space="preserve">El 15 de noviembre de 2005, la Oficina de Planeación Sectorial actualizó la Guía Metodológica para la Formulación y Seguimiento del Plan de Acción para la vigencia 2006.  </t>
  </si>
  <si>
    <t xml:space="preserve">La Oficina de Planeación remitió a mediados de diciembre memorandos a las dependencias solicitandoles el diligenciamiento de la matriz de formulación del plan de acción de la vigencia 2006, anexándole la Guía Metodológica para la Formulación y Seguimiento del Plan de Acción para la vigencia 2006, así como los planes y demas documentos que les permitiera diligenciar adecuadamente la formulación de su plan. Durante el primer mes y medio de enero de 2006 se consolidará dicha información. </t>
  </si>
  <si>
    <t xml:space="preserve">Durante el año la Oficina de Planeación brindó apoyo y capacitación personalizada a los gerentes de los proyectos, encargados de registrar el seguimiento en el SPI, de acuerdo con las necesidades evidenciadas. </t>
  </si>
  <si>
    <t xml:space="preserve">La oficina de Planeación envió comunicación recordando que durante los primeros días del 2005, el SPI debía reportar la ejecución de cada proyecto de inversión a 31 de diciembre de 2004.  Luego, el 31 de enero se les  manifestó que el DNP había informado que el plazo máximo para la actualización vencía el 4 de febrero. </t>
  </si>
  <si>
    <t>La Oficina de Planeación envió comunicación recordando que a más tardar el 15 de julio, debía registrarse en el SPI el informe de seguimiento del primer semestre de cada uno de los proyectos a los cuales se les asignaron recursos del presupuesto de inversión durante la vigencia 2005.</t>
  </si>
  <si>
    <t xml:space="preserve">Se analizo la información suministrada por la diferentes dependencias del Ministerio, lo mismo que de las entidades adscritas y vinculadas, para evaluar un total de 95 proyectos presentados. </t>
  </si>
  <si>
    <t>La sustentación se hizo personalmente y/o telefónicamente, cada vez que la Dirección General del Presupuesto Público Nacional así lo requirió.</t>
  </si>
  <si>
    <t xml:space="preserve">El análisis se hizo cada vez que se recibieron solicitudes de las áreas correspondientes, lo cual permitió una efectividad cercana al 100%. </t>
  </si>
  <si>
    <t>Las 19 solicitudes viabilizadas se remitieron a la Dirección General del Presupuesto Público Nacional una vez el Ministro de Comercio firmó las Resoluciones mediante las cuales se efectuaron las modificaciones presupuestales.</t>
  </si>
  <si>
    <t xml:space="preserve">Presonal o telefónicamente se resolvieron todas las inquietudes presentadas por la Dirección General del Presupuesto Público Nacional, permitiendo la aprobación de las 19 modificaciones presupuestales presentadas durante el año. </t>
  </si>
  <si>
    <t>De acuerdo con las necesidades de los Gerentes de Meta, se les asesoró de manera personalizada en el proceso de inclusión de información en el Sigob, tanto en el módulo de indicadores como en el procal.</t>
  </si>
  <si>
    <t>Para las 31 invitaciones recibidas por parte de un ente internacional a un curso, taller o seminario, la OficiNA de Planeación luego de analizar la viabilidad según las condiciones económicas, envía las convocatorias viables a los Directores que manejen el tema de dicho evento.</t>
  </si>
  <si>
    <t xml:space="preserve">Los Directores enviaron vía email los nombres de los funcionarios a quienes postulaban como candidatos  para participar en dichos eventos. Con estos nombres se presentaron cuadros al Viceministro de Comercio Exterior y realizó la selección para cada curso del funcionario con el perfil mas adecuado. </t>
  </si>
  <si>
    <t>PLAN DE ACCION 2005</t>
  </si>
  <si>
    <t>FORMATO No 2</t>
  </si>
  <si>
    <t>MATRIZ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</si>
  <si>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</si>
  <si>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</si>
  <si>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</si>
  <si>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</si>
  <si>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</si>
  <si>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</si>
  <si>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</si>
  <si>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</si>
  <si>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</si>
  <si>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</si>
  <si>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</si>
  <si>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</si>
  <si>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</si>
  <si>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</si>
  <si>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</si>
  <si>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</si>
  <si>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</si>
  <si>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</si>
  <si>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</si>
  <si>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</si>
  <si>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</si>
  <si>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</si>
  <si>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</si>
  <si>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</si>
  <si>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</si>
  <si>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</si>
  <si>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</si>
  <si>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</si>
  <si>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</si>
  <si>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</si>
  <si>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</si>
  <si>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</si>
  <si>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</si>
  <si>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</si>
  <si>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</si>
  <si>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</si>
  <si>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</si>
  <si>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</si>
  <si>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</si>
  <si>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</si>
  <si>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</si>
  <si>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</si>
  <si>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</si>
  <si>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</si>
  <si>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</si>
  <si>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PLAN SECTORIAL DE DESARROLLO ADMINISTRATIVO</t>
  </si>
  <si>
    <t>Funcionamiento</t>
  </si>
  <si>
    <t>_</t>
  </si>
  <si>
    <t>ANUAL</t>
  </si>
  <si>
    <t>AVANCE ANUAL DE EJECUCION DE LAS METAS</t>
  </si>
  <si>
    <t>ANUAL (L)</t>
  </si>
  <si>
    <t>ANUAL (O)</t>
  </si>
  <si>
    <t>ANUAL (AE)</t>
  </si>
  <si>
    <t>Oficina de Planeación Sectorial</t>
  </si>
  <si>
    <t>Ana María Rivera, Jefe de Oficina Planeación Sectorial. Sara Consuelo Sastoque, Profesional Especializado</t>
  </si>
  <si>
    <t>Enero</t>
  </si>
  <si>
    <t>Diciembre</t>
  </si>
  <si>
    <t>Número de Actualizaciones al Sistema de Seguimiento</t>
  </si>
  <si>
    <t>Ana María Rivera, Jefe de Oficina Planeación Sectorial. Gilberto Ramírez Álvarez, Profesional Especializado</t>
  </si>
  <si>
    <t>Número de Proyectos evaluados / Número de Proyectos presentados</t>
  </si>
  <si>
    <t xml:space="preserve"> Funcionamiento</t>
  </si>
  <si>
    <t>Ana María Rivera, Jefe de Oficina Planeación Sectorial. Alba Lucía Useche, Asesor</t>
  </si>
  <si>
    <t xml:space="preserve">Enero </t>
  </si>
  <si>
    <t>Marzo</t>
  </si>
  <si>
    <t>Número de Anteproyectos  presentados</t>
  </si>
  <si>
    <t xml:space="preserve">_ </t>
  </si>
  <si>
    <t>(Número de modificaciones efectuadas / Número de modificaciones solicitadas) x (tiempo ejecutado/tiempo programado)</t>
  </si>
  <si>
    <t>Ana María Rivera, Jefe Oficina Planeación Sectorial - Sara Consuelo Sastoque, Profesional Especializado</t>
  </si>
  <si>
    <t>Número de Seguimientos Realizados</t>
  </si>
  <si>
    <t>Junio</t>
  </si>
  <si>
    <t xml:space="preserve"> Plan Sectorial de Desarrollo Administrativo definido</t>
  </si>
  <si>
    <t>Ana María Rivera, Jefe Oficina Planeación Sectorial - Martha Espinosa, Asesora</t>
  </si>
  <si>
    <t>Número de funcionarios capacitados por medio de Becas conseguidas a través de Organismos Internacionales</t>
  </si>
  <si>
    <t xml:space="preserve">Ana María Rivera, Jefe Oficina Planeación Sectorial - Martha Espinosa, Asesora </t>
  </si>
  <si>
    <t>Julio</t>
  </si>
  <si>
    <t>Número de funcionarios capacitados.</t>
  </si>
  <si>
    <t>-</t>
  </si>
  <si>
    <t xml:space="preserve">Número de Proyectos presentados a la ACCI con el fin de verificar si el tema es de interés de los organismos internacionales </t>
  </si>
  <si>
    <t xml:space="preserve">Ana María Rivera, Jefe Oficina Planeación Sectorial - Gilberto Ramírez, Profesional Especializado </t>
  </si>
  <si>
    <t>Febrero</t>
  </si>
  <si>
    <t>Ana María Rivera, Jefe Oficina Planeación Sectorial - Nelson Navarrete, Profesional Especializado - Martha Pilar Hernández, Profesional Universitario - Andrea Pérez L., Profesional Universitario</t>
  </si>
  <si>
    <t>Número de dependencias con Procesos documentados actualizados</t>
  </si>
  <si>
    <t>Octubre</t>
  </si>
  <si>
    <t xml:space="preserve">Número de Planes de Acción Formulados y objeto de seguimiento </t>
  </si>
  <si>
    <t>Apoyar a los usuarios sobre el manejo del sistema.</t>
  </si>
  <si>
    <t>Efectuar las solicitudes de Seguimiento al SPI</t>
  </si>
  <si>
    <t xml:space="preserve">Análisis de los formatos de Evaluación del Proyecto </t>
  </si>
  <si>
    <t>Inscripción de los Proyecto en el Banco de Proyectos de Inversión Nacional de acuerdo con la nueva metodología</t>
  </si>
  <si>
    <t>Envío de los Proyectos al Departamento de Planeación Nacional</t>
  </si>
  <si>
    <t>Solicitar requerimientos presupuestales por área</t>
  </si>
  <si>
    <t>Evaluar, estimar y programar el monto de recursos por rubro presupuestal</t>
  </si>
  <si>
    <t>Tramitar ante las instancias competentes la solicitud de recursos</t>
  </si>
  <si>
    <t xml:space="preserve">Sustentar la solicitud de recursos </t>
  </si>
  <si>
    <t>Analizar y gestionar las modificaciones presupuestales solicitadas por las áreas competentes según las proyecciones de necesidades.</t>
  </si>
  <si>
    <t>Asesorar a los Gerentes de Meta en la inclusión de la información de los diferentes indicadores en el sistema</t>
  </si>
  <si>
    <t>Informar al señor Ministro los principales avances en cada uno de los indicadores</t>
  </si>
  <si>
    <t>Solicitar a los Gerentes de Meta la actualización y complementación de la información.</t>
  </si>
  <si>
    <t>Elaborar propuesta del Plan por parte del Ministerio</t>
  </si>
  <si>
    <t>Discusión de propuestas en Comité Téc. Sec. y consolidación propuesta final</t>
  </si>
  <si>
    <t>Remisión Propuesta final a Alta Dirección de cada entidad del sector para observaciones y comentarios</t>
  </si>
  <si>
    <t xml:space="preserve">Aprobación del Plan Sectorial de Desarrollo </t>
  </si>
  <si>
    <t>Enviar convocatoria a los Directores de área</t>
  </si>
  <si>
    <t>Realizar el proceso de selección</t>
  </si>
  <si>
    <t>Proceso de Inscripción</t>
  </si>
  <si>
    <t>Preparación de la capacitación</t>
  </si>
  <si>
    <t>Definición de Proyectos con las diferentes direcciones</t>
  </si>
  <si>
    <t>Presentación de los Proyectos a los entes de Cooperación a través de la ACCI</t>
  </si>
  <si>
    <t>Agosto</t>
  </si>
  <si>
    <t>Realizar las labores logísticas para el desarrollo de la capacitación.</t>
  </si>
  <si>
    <t>Desarrollo de la capacitación</t>
  </si>
  <si>
    <t>Levantar, documentar y diagramar los procesos</t>
  </si>
  <si>
    <t>Actualizar el Manual de las Dependencias por medio de acto administrativo</t>
  </si>
  <si>
    <t>Realizar el primer seguimiento  a los planes de acción 2005 de las dependencias del Ministerio</t>
  </si>
  <si>
    <t>Elaborar el instructivo para la formulación y el seguimiento del plan de acción 2006</t>
  </si>
  <si>
    <t>Verificar la formulación de planes de acción de todas las dependencias del Ministerio</t>
  </si>
  <si>
    <t>11000 - OFICINA DE PLANEACIÓN SECTORIAL</t>
  </si>
  <si>
    <t xml:space="preserve">AVANCE </t>
  </si>
  <si>
    <t>Porcentaje de avance en el tiempo</t>
  </si>
  <si>
    <t>Porcentaje de avance en la actividad</t>
  </si>
  <si>
    <t>Diciembre 31/2005</t>
  </si>
  <si>
    <t xml:space="preserve">Se remitió correo electrónico manifestando que el 15 de abril, debía estar actualizado el SPI, con la información de las acciones adelantadas durante el primer trimestre del 2005, para cada uno de los proyectos de inversión que cuentan con recursos en esta vigencia.  </t>
  </si>
  <si>
    <t>Se envió comunicación recordando que a más tardar el 15 de octubre, debía registrarse en el SPI el informe de seguimiento del tercer trimestre de cada uno de los proyectos a los cuales se les asignaron recursos del presupuesto de inversión durante la vigencia 2005.</t>
  </si>
  <si>
    <t>Para la vigencia 2006 se inscribieron 64 proyectos correspondientes al Sector Comercio, Industria y Turismo</t>
  </si>
  <si>
    <t>Se presentó el anteproyecto de inversión al DNP dentro de los términos establecidos por el Decreto No. 4109 de 2004 según oficios Nos. 2-2005-013049 y 2-2005-013268 de marzo 30 y 31 de 2005, respectivamente, que incluyó 64 proyectos de inversión. 
Se evaluaron 31 proyectos de inversión  requeridos para tramitar modificaciones en el presupuesto de inversión de 2005.</t>
  </si>
  <si>
    <t xml:space="preserve">La Oficina de Planeación elaboró 4 anteproyectos pues de acuerdo con el sistema de solicitud de recursos establecido por la Dirección General del Presupuesto Público Nacional, le compete al Ministerio registrar el Anteproyecto de Presupuesto de sus dos Unidades Ejecutoras, de la SIC y de Artesanias de Colombia. Estas acciones se ejecutaron en la página webb del Ministerio de Hacienda en la fecha fijada (15 de marzo) </t>
  </si>
  <si>
    <t>Marzo 15/2005</t>
  </si>
  <si>
    <t>La solicitud de requerimientos se efectuó a las áreas del Ministerio según Memorandos Nos.53, 55, 56, 57, 58,59, 60, 61,62 de enero 26 de 2005 y a las Entidades adscritas según oficios Nos.2-2005-02643, 2-2005-002645 y 2-2005-002646 de enero 27 de 2005.</t>
  </si>
  <si>
    <t>Se inició el análisis con base en la ejecución presupuestal del año anterior. Los requerimientos de recursos se evaluaron a medida que iban llegando las solicitudes.</t>
  </si>
  <si>
    <t>La fecha inicial del registro de las necesidades se efectuó el 13/03/05. Sin embargo, los valores definitivos quedaron consolidados el 15/03/05</t>
  </si>
  <si>
    <t>SEGUIMIENTO</t>
  </si>
  <si>
    <t>Diciembre 31 de 2005</t>
  </si>
  <si>
    <t xml:space="preserve">Durante el transcurso del añose realizó el seguimiento del Sigob, para lo cual mensualmente se extrajeron del sistema los reportes de la información disponible y según los datos registrados, se enviaron correos electrónicos a los Gerentes de Meta, solicitándoles que efectuaran los ajustes necesarios de acuerdo con las observaciones realizadas por la Oficina de Planeación Sectorial.  Así mismo, teniendo en cuenta que el Señor Ministro debió realizar varias presentaciones en los Consejos de Ministros, la información del Sigob se constituyó en un elemento fundamental para dichas presentaciones, de acuerdo con lo establecido por la Presidencia de la República y el Departamento Nacional de Planeación. </t>
  </si>
  <si>
    <t>diciembre 31 de 2005</t>
  </si>
  <si>
    <t xml:space="preserve">Durante el transcurso del año se realizarón 12 seguimientos del Sigob, para lo cual mensualmente se extrajeron del sistema los reportes de la información disponible y según los datos registrados, se enviaron correos electrónicos a los Gerentes de Meta, solicitándoles que efectuaran los ajustes necesarios de acuerdo con las observaciones realizadas por la Oficina de Planeación Sectorial.  Así mismo, teniendo en cuenta que el Señor Ministro debió realizar varias presentaciones en los Consejos de Ministros, la información del Sigob se constituyó en un elemento fundamental para dichas presentaciones, de acuerdo con lo establecido por la Presidencia de la República y el Departamento Nacional de Planeación. </t>
  </si>
  <si>
    <t>De acuerdo con lo programado se envió al Señor Ministro el informe del Sigob, correspondiente al primer trimestre del año, de acuerdo con la información que se encuentra disponible y que ha sido cargada por los Gerentes de Meta.</t>
  </si>
  <si>
    <t>Teniendo en cuenta que el Sigob estuvo cerrado desde el 17 de junio, encontrándose bloqueado para efectuar cualquier actualización debido a la preparación de la Rendición de cuentas del Presidente a la ciudadanía, se adelantó el envió de la información al Sr. Ministro</t>
  </si>
  <si>
    <t>De acuerdo con lo programado se envió al Señor Ministro el informe del Sigob, el cual contiene los avances de los indicadores, de conformidad con la información disponible a octubre de 2005 y que se encuentra cargada en el sistema.</t>
  </si>
  <si>
    <t>Se realizó reunión del Comité de Planeación Sectorial, en la cual se presentó la propuesta del Ministerio para la concertación del Plan Sectorial de Desarrollo Administrativo</t>
  </si>
  <si>
    <t xml:space="preserve">Se realizó reunión del Comité de Planeación Sectorial, en la cual se discutió y concertó la propuesta del Plan Sectorial de Desarrollo Administrativo que presentaría el Comité de Planeación Sectorial al Comité Sectorial de Desarrollo Administrativo. </t>
  </si>
  <si>
    <t xml:space="preserve">Se remitió comunicación a la alta Dirección de todas las entidades del sector, en la cual se adjuntó la propuesta del Plan Sectorial de Desarrollo Administrativo 2005, elaborada por el Comité Técnico Sectorial,  luego del trabajo coordinado efectuado. </t>
  </si>
  <si>
    <t xml:space="preserve">El Comité Sectorial de Desarrollo Administrativo aprobó el Plan Sectorial de Desarrollo Administrativo, el cual fue remitido el 31 de marzo al Departamento Administrativo de la Función Pública. </t>
  </si>
  <si>
    <t xml:space="preserve">Durante el transcurso del año se realizaron 4 actualizaciones del Sistema de Información de Seguimiento a Proyectos de Inversión - SPI: 
1. La primera de ellas correspondía al seguimiento del último trimestre del 2004, actualización que fue realizada por los responsables en el mes de enero y febrero, de acuerdo con el plazo establecido por el DNP. 
2. Posteriormente se realizó el segundo seguimiento, el cual correspondía al primer trimestre del 2005, acción que fue reportada por los responsables de los proyectos, durante el mes de abril. 
3. La tercera actualización correspondía al seguimiento del primer semestre, la cual efectuaron los responsables en el mes de julio.
4. La cuarta actualización efectuada en el mes de octubre y correspondía al seguimiento del tercer trimestre.  A finales de diciembre se les solicitó a los responsables efectuar el seguimiento final, el cual debía llevarse a cabo en el mes de enero de 2006 </t>
  </si>
  <si>
    <t>febrero 15 de 2005</t>
  </si>
  <si>
    <t>Se efectuó capacitación a 20 funcionarios en el uso de la metodología general ajustada para la identificación, preparación y evaluación de proyectos de inversión nacional</t>
  </si>
  <si>
    <t>La Oficina de Planeación contacto el expositor del Departamento Nacional de Planeación y realizó todas las labores logísticas para desarrollar la capaticación. Conjuntamente con el expositor se diseño un taller en donde como ejemplo se elaboró un proyecto de inversión para la promoción turística de San Andrés y Providencia que contempló dos alternativas de solución.</t>
  </si>
  <si>
    <t>El día 15 de febrero de 2005 se llevó a cabo la presentación del taller que conto con la participación de 20 funcionarios.</t>
  </si>
  <si>
    <t>Durante este periodo finalizó la documentación de los Procedimientos de las Oficinas de Apoyo constituidas por las Oficinas de Planeación Sectorial, Estudios Económicos, Sistemas de Información, Control Interno, Asuntos Legales Internacionales, Oficina Jurídica y Grupo de Cobro Coactivo, que venia siendo ejecutado desde el segundo semestre de la vigencia anterior de acuerdo con el cronograma establecido.</t>
  </si>
  <si>
    <t>Durante este periodo se reglamentaron mediante la resolución 02778 del 18 de febrero de 2005, los procedimientos de las Oficinas de Planeación Sectorial, Estudios Económicos, Sistemas de Información, Control Interno, Asuntos Legales Internacionales, Oficina Jurídica y Grupo de Cobro Coactivo.</t>
  </si>
  <si>
    <t xml:space="preserve">Durante este periodo se avanzó en la definición y levantamiento de algunos procesos correspondientes a las siguientes dependencias del Viceministerio de Comercio Exterior: Direcciones de Relaciones Comerciales, Integración Económica e Inversión Extranjera.           </t>
  </si>
  <si>
    <t xml:space="preserve">Durante este periodo se reglamentaron mediante la resolución 1715 del 11 de agosto de 2005, los procedimientos de las dependencias del Viceministerio de Desarrollo: Direcciones de Regulación, Mipymes, Promoción y Cultura Empresarial, Productividad y Competitividad y Turismo </t>
  </si>
  <si>
    <t>Agosto 18 de 2005</t>
  </si>
  <si>
    <t>Democratización de la  Administración Pública.  Implantación del Sistema de Información de Seguimiento a los Proyectos de Inversión Pública  -SPI -</t>
  </si>
  <si>
    <r>
      <t xml:space="preserve">Democratización de la  Administración Pública.    </t>
    </r>
    <r>
      <rPr>
        <sz val="7"/>
        <rFont val="Arial"/>
        <family val="2"/>
      </rPr>
      <t>Viabilidad, Registro y Modificación de los Proyectos de Inversión del Ministerio y de sus Entidades Adscritas y Vinculadas</t>
    </r>
  </si>
  <si>
    <r>
      <t>Democratización de la  Administración Pública.</t>
    </r>
    <r>
      <rPr>
        <sz val="7"/>
        <rFont val="Arial"/>
        <family val="2"/>
      </rPr>
      <t xml:space="preserve"> Elaboración de los anteproyectos de funcionamiento para la vigencia 2005 del Ministerio y de las entidades adscritas y vinculadas</t>
    </r>
  </si>
  <si>
    <r>
      <t xml:space="preserve">Democratización de la Administración Pública.      </t>
    </r>
    <r>
      <rPr>
        <sz val="7"/>
        <rFont val="Arial"/>
        <family val="2"/>
      </rPr>
      <t xml:space="preserve"> Elaborar y presentar las modificaciones y demás trámites presupuestales ante el Ministerio de Hacienda y Crédito Público del Ministerio de Comercio y de las entidades adscritas y vinculadas</t>
    </r>
  </si>
  <si>
    <r>
      <t>Rediseños organizacionales.</t>
    </r>
    <r>
      <rPr>
        <sz val="7"/>
        <rFont val="Arial"/>
        <family val="2"/>
      </rPr>
      <t xml:space="preserve"> Asesorar y realizar el seguimiento del SIGOB tanto en el Ministerio como en sus entidades adscritas y vinculadas</t>
    </r>
  </si>
  <si>
    <r>
      <t>Rediseños organizacionales</t>
    </r>
    <r>
      <rPr>
        <sz val="7"/>
        <rFont val="Arial"/>
        <family val="2"/>
      </rPr>
      <t>. Coordinar con las dependencias y con el sector, el Plan Sectorial de Desarrollo Administrativo</t>
    </r>
  </si>
  <si>
    <r>
      <t xml:space="preserve">Desarrollo del Talento Humano. </t>
    </r>
    <r>
      <rPr>
        <sz val="7"/>
        <rFont val="Arial"/>
        <family val="2"/>
      </rPr>
      <t>Capacitación de funcionarios del Ministerio y Entidades adscritas o vinculadas a través de Recursos de Cooperación Técnica Internacional en temas misionales.</t>
    </r>
  </si>
  <si>
    <r>
      <t>Desarrollo del Talento Humano.</t>
    </r>
    <r>
      <rPr>
        <sz val="7"/>
        <rFont val="Arial"/>
        <family val="2"/>
      </rPr>
      <t xml:space="preserve"> Capacitación a funcionarios del Ministerio y Entidades adscritas y vinculadas en temas de Cooperación técnica.</t>
    </r>
  </si>
  <si>
    <r>
      <t xml:space="preserve">Desarrollo del Talento Humano. </t>
    </r>
    <r>
      <rPr>
        <sz val="7"/>
        <rFont val="Arial"/>
        <family val="2"/>
      </rPr>
      <t>Coordinación y trámite de Proyectos financiados con Cooperación técnica Internacional</t>
    </r>
  </si>
  <si>
    <r>
      <t>Desarrollo del Talento Humano.</t>
    </r>
    <r>
      <rPr>
        <sz val="7"/>
        <rFont val="Arial"/>
        <family val="2"/>
      </rPr>
      <t xml:space="preserve"> Capacitación a funcionarios del Ministerio y Entidades adscritas y vinculadas en Presentación de Proyectos de Inversión.</t>
    </r>
  </si>
  <si>
    <r>
      <t>Desarrollo del Talento Humano.</t>
    </r>
    <r>
      <rPr>
        <sz val="7"/>
        <rFont val="Arial"/>
        <family val="2"/>
      </rPr>
      <t xml:space="preserve"> Elaborar el Manual de Procesos y Procedimientos del Ministerio.</t>
    </r>
  </si>
  <si>
    <r>
      <t>Democratización de la Administración Pública.</t>
    </r>
    <r>
      <rPr>
        <sz val="7"/>
        <rFont val="Arial"/>
        <family val="2"/>
      </rPr>
      <t>Diseño  y seguimiento del Plan de Acción del Ministerio.</t>
    </r>
  </si>
  <si>
    <t>Una vez seleccionados los funcionarios, se realizaron los oficios de respuesta a la carta de invitación para firma del señor Viceministro y se enviaron para que fueran inscritos los 15 funcionarios seleccionados.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</si>
</sst>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dd/mm/yyyy;@"/>
    <numFmt numFmtId="174" formatCode="_ &quot;$&quot;\ * #,##0.000_ ;_ &quot;$&quot;\ * \-#,##0.000_ ;_ &quot;$&quot;\ * &quot;-&quot;??_ ;_ @_ "/>
    <numFmt numFmtId="175" formatCode="_ * #,##0_ ;_ * \-#,##0_ ;_ * &quot;-&quot;??_ ;_ @_ "/>
    <numFmt numFmtId="176" formatCode="[$-240A]dddd\,\ dd&quot; de &quot;mmmm&quot; de &quot;yyyy"/>
    <numFmt numFmtId="177" formatCode="dd\-mm\-yy;@"/>
    <numFmt numFmtId="178" formatCode="&quot;$&quot;\ #,##0.00"/>
    <numFmt numFmtId="179" formatCode="d\-m"/>
    <numFmt numFmtId="180" formatCode="d/mm/yyyy;@"/>
  </numFmts>
  <fonts count="10">
    <font>
      <sz val="10"/>
      <name val="Arial"/>
      <family val="0"/>
    </font>
    <font>
      <b/>
      <sz val="12"/>
      <name val="Arial"/>
      <family val="2"/>
    </font>
    <font>
      <b/>
      <sz val="8"/>
      <name val="Arial"/>
      <family val="2"/>
    </font>
    <font>
      <b/>
      <sz val="7"/>
      <name val="Arial"/>
      <family val="2"/>
    </font>
    <font>
      <b/>
      <sz val="8"/>
      <name val="Tahoma"/>
      <family val="2"/>
    </font>
    <font>
      <sz val="8"/>
      <name val="Tahoma"/>
      <family val="0"/>
    </font>
    <font>
      <b/>
      <sz val="14"/>
      <name val="Arial"/>
      <family val="2"/>
    </font>
    <font>
      <sz val="5"/>
      <name val="Arial"/>
      <family val="2"/>
    </font>
    <font>
      <sz val="7"/>
      <name val="Arial"/>
      <family val="2"/>
    </font>
    <font>
      <sz val="7"/>
      <color indexed="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protection/>
    </xf>
    <xf numFmtId="173"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73"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72" fontId="2" fillId="2" borderId="0" xfId="0" applyNumberFormat="1" applyFont="1" applyFill="1" applyBorder="1" applyAlignment="1" applyProtection="1">
      <alignment horizontal="center"/>
      <protection/>
    </xf>
    <xf numFmtId="173"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72" fontId="2" fillId="2" borderId="0" xfId="0" applyNumberFormat="1" applyFont="1" applyFill="1" applyBorder="1" applyAlignment="1" applyProtection="1">
      <alignment/>
      <protection/>
    </xf>
    <xf numFmtId="173" fontId="2" fillId="2" borderId="0" xfId="0" applyNumberFormat="1" applyFont="1" applyFill="1" applyBorder="1" applyAlignment="1" applyProtection="1">
      <alignment/>
      <protection/>
    </xf>
    <xf numFmtId="172"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72" fontId="2" fillId="2" borderId="0" xfId="0" applyNumberFormat="1" applyFont="1" applyFill="1" applyBorder="1" applyAlignment="1" applyProtection="1">
      <alignment vertical="top" wrapText="1"/>
      <protection/>
    </xf>
    <xf numFmtId="0" fontId="2" fillId="2" borderId="1" xfId="0" applyFont="1" applyFill="1" applyBorder="1" applyAlignment="1" applyProtection="1">
      <alignment horizontal="center" vertical="center" wrapText="1"/>
      <protection/>
    </xf>
    <xf numFmtId="172" fontId="2" fillId="2" borderId="2" xfId="0" applyNumberFormat="1"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172" fontId="2" fillId="2" borderId="4"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72" fontId="3"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49" fontId="2" fillId="2" borderId="6"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protection/>
    </xf>
    <xf numFmtId="0" fontId="0" fillId="0" borderId="0" xfId="0" applyFill="1" applyBorder="1" applyAlignment="1">
      <alignment/>
    </xf>
    <xf numFmtId="0" fontId="8" fillId="0" borderId="1" xfId="0" applyNumberFormat="1" applyFont="1" applyFill="1" applyBorder="1" applyAlignment="1" applyProtection="1">
      <alignment horizontal="justify" vertical="center" wrapText="1"/>
      <protection locked="0"/>
    </xf>
    <xf numFmtId="0" fontId="2" fillId="2" borderId="0" xfId="0" applyFont="1" applyFill="1" applyBorder="1" applyAlignment="1" applyProtection="1">
      <alignment horizontal="center" vertical="center" wrapText="1"/>
      <protection/>
    </xf>
    <xf numFmtId="3" fontId="2" fillId="2" borderId="6" xfId="0" applyNumberFormat="1" applyFont="1" applyFill="1" applyBorder="1" applyAlignment="1" applyProtection="1">
      <alignment horizontal="center" vertical="center" wrapText="1"/>
      <protection/>
    </xf>
    <xf numFmtId="172" fontId="2" fillId="2" borderId="6" xfId="0" applyNumberFormat="1" applyFont="1" applyFill="1" applyBorder="1" applyAlignment="1" applyProtection="1">
      <alignment horizontal="center" vertical="center" wrapText="1"/>
      <protection/>
    </xf>
    <xf numFmtId="173" fontId="2" fillId="2" borderId="6" xfId="0" applyNumberFormat="1" applyFont="1" applyFill="1" applyBorder="1" applyAlignment="1" applyProtection="1">
      <alignment horizontal="center" vertical="center" wrapText="1"/>
      <protection/>
    </xf>
    <xf numFmtId="172" fontId="3" fillId="2" borderId="1" xfId="0" applyNumberFormat="1" applyFont="1" applyFill="1" applyBorder="1" applyAlignment="1" applyProtection="1">
      <alignment horizontal="center" vertical="center" wrapText="1"/>
      <protection/>
    </xf>
    <xf numFmtId="173" fontId="2" fillId="2" borderId="1" xfId="0" applyNumberFormat="1" applyFont="1" applyFill="1" applyBorder="1" applyAlignment="1" applyProtection="1">
      <alignment horizontal="center" vertical="center" wrapText="1"/>
      <protection locked="0"/>
    </xf>
    <xf numFmtId="172" fontId="3" fillId="2" borderId="6" xfId="0" applyNumberFormat="1" applyFont="1" applyFill="1" applyBorder="1" applyAlignment="1" applyProtection="1">
      <alignment horizontal="center" vertical="center" wrapText="1"/>
      <protection locked="0"/>
    </xf>
    <xf numFmtId="173" fontId="2" fillId="2" borderId="6"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justify" vertical="center" wrapText="1"/>
      <protection locked="0"/>
    </xf>
    <xf numFmtId="2" fontId="8" fillId="0" borderId="1" xfId="0" applyNumberFormat="1" applyFont="1" applyFill="1" applyBorder="1" applyAlignment="1" applyProtection="1">
      <alignment horizontal="justify" vertical="center" wrapText="1"/>
      <protection locked="0"/>
    </xf>
    <xf numFmtId="0" fontId="8" fillId="0" borderId="1" xfId="0" applyFont="1" applyFill="1" applyBorder="1" applyAlignment="1">
      <alignment horizontal="justify" vertical="center" wrapText="1"/>
    </xf>
    <xf numFmtId="0" fontId="8" fillId="0" borderId="1" xfId="0" applyFont="1" applyFill="1" applyBorder="1" applyAlignment="1">
      <alignment horizontal="justify"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16" fontId="8" fillId="0" borderId="1" xfId="0" applyNumberFormat="1" applyFont="1" applyBorder="1" applyAlignment="1">
      <alignment horizontal="center" vertical="center"/>
    </xf>
    <xf numFmtId="0" fontId="8" fillId="0" borderId="1" xfId="0" applyNumberFormat="1" applyFont="1" applyFill="1" applyBorder="1" applyAlignment="1">
      <alignment horizontal="justify"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wrapText="1"/>
    </xf>
    <xf numFmtId="9" fontId="8" fillId="0" borderId="1" xfId="0" applyNumberFormat="1" applyFont="1" applyFill="1" applyBorder="1" applyAlignment="1">
      <alignment horizontal="center" vertical="center"/>
    </xf>
    <xf numFmtId="1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172" fontId="8" fillId="0" borderId="1" xfId="0" applyNumberFormat="1" applyFont="1" applyFill="1" applyBorder="1" applyAlignment="1" applyProtection="1">
      <alignment horizontal="center" vertical="center" wrapText="1"/>
      <protection locked="0"/>
    </xf>
    <xf numFmtId="14" fontId="8" fillId="0" borderId="1" xfId="0" applyNumberFormat="1" applyFont="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178" fontId="8" fillId="0" borderId="1" xfId="0" applyNumberFormat="1" applyFont="1" applyFill="1" applyBorder="1" applyAlignment="1" applyProtection="1">
      <alignment horizontal="justify" vertical="center" wrapText="1"/>
      <protection locked="0"/>
    </xf>
    <xf numFmtId="3" fontId="8" fillId="3" borderId="1" xfId="0" applyNumberFormat="1" applyFont="1" applyFill="1" applyBorder="1" applyAlignment="1" applyProtection="1">
      <alignment horizontal="justify" vertical="center" wrapText="1"/>
      <protection locked="0"/>
    </xf>
    <xf numFmtId="0" fontId="8" fillId="3" borderId="1" xfId="0" applyFont="1" applyFill="1" applyBorder="1" applyAlignment="1" applyProtection="1">
      <alignment horizontal="justify" vertical="center" wrapText="1"/>
      <protection locked="0"/>
    </xf>
    <xf numFmtId="16" fontId="8" fillId="0" borderId="1" xfId="0" applyNumberFormat="1" applyFont="1" applyBorder="1" applyAlignment="1">
      <alignment horizontal="center" vertical="center" wrapText="1"/>
    </xf>
    <xf numFmtId="0" fontId="8" fillId="4" borderId="1" xfId="0" applyFont="1" applyFill="1" applyBorder="1" applyAlignment="1">
      <alignment horizontal="center" vertical="center"/>
    </xf>
    <xf numFmtId="0" fontId="8" fillId="0" borderId="1" xfId="0" applyFont="1" applyBorder="1" applyAlignment="1">
      <alignment vertical="center"/>
    </xf>
    <xf numFmtId="0" fontId="8" fillId="4" borderId="1" xfId="0"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pplyProtection="1">
      <alignment horizontal="justify" vertical="center" wrapText="1"/>
      <protection locked="0"/>
    </xf>
    <xf numFmtId="9" fontId="8" fillId="0" borderId="9" xfId="0" applyNumberFormat="1" applyFont="1" applyFill="1" applyBorder="1" applyAlignment="1">
      <alignment horizontal="center" vertical="center"/>
    </xf>
    <xf numFmtId="0" fontId="2" fillId="0" borderId="1" xfId="0" applyFont="1" applyFill="1" applyBorder="1" applyAlignment="1" applyProtection="1">
      <alignment horizontal="left"/>
      <protection locked="0"/>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xf>
    <xf numFmtId="0" fontId="3" fillId="2" borderId="11" xfId="0" applyFont="1" applyFill="1" applyBorder="1" applyAlignment="1" applyProtection="1">
      <alignment horizontal="center" vertical="center" wrapText="1"/>
      <protection/>
    </xf>
    <xf numFmtId="9" fontId="8" fillId="0" borderId="1" xfId="0" applyNumberFormat="1" applyFont="1" applyBorder="1" applyAlignment="1">
      <alignment horizontal="center" vertical="center" wrapText="1"/>
    </xf>
    <xf numFmtId="0" fontId="2" fillId="2" borderId="6" xfId="0" applyFont="1" applyFill="1" applyBorder="1" applyAlignment="1" applyProtection="1">
      <alignment horizontal="left"/>
      <protection locked="0"/>
    </xf>
    <xf numFmtId="9" fontId="8" fillId="0" borderId="6"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9" fontId="8" fillId="0" borderId="12" xfId="0" applyNumberFormat="1" applyFont="1" applyFill="1" applyBorder="1" applyAlignment="1">
      <alignment horizontal="center" vertical="center"/>
    </xf>
    <xf numFmtId="0" fontId="8" fillId="0" borderId="6" xfId="0" applyFont="1" applyFill="1" applyBorder="1" applyAlignment="1">
      <alignment horizontal="justify" vertical="center"/>
    </xf>
    <xf numFmtId="0" fontId="8" fillId="0" borderId="9" xfId="0" applyFont="1" applyFill="1" applyBorder="1" applyAlignment="1">
      <alignment horizontal="justify" vertical="center"/>
    </xf>
    <xf numFmtId="9"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9" fontId="8" fillId="0" borderId="6"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xf>
    <xf numFmtId="0" fontId="8" fillId="4" borderId="1" xfId="0" applyFont="1" applyFill="1" applyBorder="1" applyAlignment="1">
      <alignment horizontal="center" vertical="center"/>
    </xf>
    <xf numFmtId="0" fontId="2" fillId="2" borderId="7" xfId="0" applyFont="1" applyFill="1" applyBorder="1" applyAlignment="1" applyProtection="1">
      <alignment horizontal="center" vertical="center" wrapText="1"/>
      <protection locked="0"/>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2" fillId="2" borderId="1"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10" xfId="0" applyFont="1" applyFill="1" applyBorder="1" applyAlignment="1" applyProtection="1">
      <alignment horizontal="right"/>
      <protection/>
    </xf>
    <xf numFmtId="0" fontId="2" fillId="2" borderId="13" xfId="0" applyFont="1" applyFill="1" applyBorder="1" applyAlignment="1" applyProtection="1">
      <alignment horizontal="right"/>
      <protection/>
    </xf>
    <xf numFmtId="0" fontId="2" fillId="2" borderId="1" xfId="0" applyFont="1" applyFill="1" applyBorder="1" applyAlignment="1" applyProtection="1">
      <alignment horizontal="right"/>
      <protection/>
    </xf>
    <xf numFmtId="172" fontId="2" fillId="2" borderId="1" xfId="0" applyNumberFormat="1" applyFont="1" applyFill="1" applyBorder="1" applyAlignment="1" applyProtection="1">
      <alignment horizontal="center" vertical="center" wrapText="1"/>
      <protection/>
    </xf>
    <xf numFmtId="0" fontId="2" fillId="2" borderId="12"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3" fillId="2" borderId="13"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180" fontId="8" fillId="0" borderId="1" xfId="0" applyNumberFormat="1" applyFont="1" applyFill="1" applyBorder="1" applyAlignment="1">
      <alignment horizontal="justify" vertical="center"/>
    </xf>
    <xf numFmtId="0" fontId="8" fillId="0" borderId="1" xfId="0" applyFont="1" applyBorder="1" applyAlignment="1">
      <alignment horizontal="center" vertical="center"/>
    </xf>
    <xf numFmtId="0" fontId="3" fillId="0" borderId="1" xfId="0" applyFont="1" applyBorder="1" applyAlignment="1">
      <alignment horizontal="center" vertical="center" wrapText="1"/>
    </xf>
    <xf numFmtId="9" fontId="8" fillId="0" borderId="1" xfId="0" applyNumberFormat="1" applyFont="1" applyBorder="1" applyAlignment="1">
      <alignment horizontal="center" vertical="center"/>
    </xf>
    <xf numFmtId="0" fontId="8" fillId="0" borderId="1" xfId="0" applyFont="1" applyBorder="1" applyAlignment="1" applyProtection="1">
      <alignment horizontal="center" vertical="center" wrapText="1"/>
      <protection locked="0"/>
    </xf>
    <xf numFmtId="0" fontId="8" fillId="0" borderId="1" xfId="0" applyNumberFormat="1" applyFont="1" applyBorder="1" applyAlignment="1" applyProtection="1">
      <alignment horizontal="center" vertical="center" wrapText="1"/>
      <protection locked="0"/>
    </xf>
    <xf numFmtId="0" fontId="9" fillId="0" borderId="1"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1"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12" xfId="0" applyFont="1" applyFill="1" applyBorder="1" applyAlignment="1">
      <alignment horizontal="justify" vertical="center"/>
    </xf>
    <xf numFmtId="177" fontId="8" fillId="0" borderId="1" xfId="0" applyNumberFormat="1" applyFont="1" applyFill="1" applyBorder="1" applyAlignment="1">
      <alignment horizontal="justify" vertical="center" wrapText="1"/>
    </xf>
    <xf numFmtId="0" fontId="8" fillId="0" borderId="1" xfId="0" applyFont="1" applyFill="1" applyBorder="1" applyAlignment="1" applyProtection="1">
      <alignment horizontal="justify" vertical="center" wrapText="1"/>
      <protection locked="0"/>
    </xf>
    <xf numFmtId="9" fontId="8" fillId="0" borderId="1" xfId="0" applyNumberFormat="1" applyFont="1" applyBorder="1" applyAlignment="1">
      <alignment horizontal="justify" vertical="center"/>
    </xf>
    <xf numFmtId="0" fontId="8" fillId="0" borderId="1" xfId="0" applyFont="1" applyBorder="1" applyAlignment="1">
      <alignment horizontal="justify" vertical="center"/>
    </xf>
    <xf numFmtId="0" fontId="8" fillId="0" borderId="1" xfId="0" applyNumberFormat="1" applyFont="1" applyFill="1" applyBorder="1" applyAlignment="1">
      <alignment horizontal="justify" vertical="center"/>
    </xf>
    <xf numFmtId="3" fontId="8" fillId="3" borderId="1" xfId="0" applyNumberFormat="1"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xf>
    <xf numFmtId="3" fontId="8" fillId="3" borderId="1" xfId="0" applyNumberFormat="1" applyFont="1" applyFill="1" applyBorder="1" applyAlignment="1" applyProtection="1">
      <alignment horizontal="justify" vertical="center" wrapText="1"/>
      <protection locked="0"/>
    </xf>
    <xf numFmtId="2" fontId="8" fillId="0" borderId="1" xfId="0" applyNumberFormat="1" applyFont="1" applyFill="1" applyBorder="1" applyAlignment="1" applyProtection="1">
      <alignment horizontal="justify" vertical="center" wrapText="1"/>
      <protection locked="0"/>
    </xf>
    <xf numFmtId="172" fontId="8" fillId="0" borderId="6" xfId="0" applyNumberFormat="1" applyFont="1" applyFill="1" applyBorder="1" applyAlignment="1" applyProtection="1">
      <alignment horizontal="center" vertical="center" wrapText="1"/>
      <protection locked="0"/>
    </xf>
    <xf numFmtId="172" fontId="8" fillId="0" borderId="9" xfId="0" applyNumberFormat="1" applyFont="1" applyFill="1" applyBorder="1" applyAlignment="1" applyProtection="1">
      <alignment horizontal="center" vertical="center" wrapText="1"/>
      <protection locked="0"/>
    </xf>
    <xf numFmtId="179" fontId="8" fillId="0" borderId="1" xfId="0" applyNumberFormat="1" applyFont="1" applyFill="1" applyBorder="1" applyAlignment="1" applyProtection="1">
      <alignment horizontal="justify" vertical="center" wrapText="1"/>
      <protection locked="0"/>
    </xf>
    <xf numFmtId="9" fontId="8" fillId="0" borderId="1" xfId="0" applyNumberFormat="1" applyFont="1" applyFill="1" applyBorder="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11</xdr:row>
      <xdr:rowOff>0</xdr:rowOff>
    </xdr:from>
    <xdr:to>
      <xdr:col>9</xdr:col>
      <xdr:colOff>552450</xdr:colOff>
      <xdr:row>11</xdr:row>
      <xdr:rowOff>0</xdr:rowOff>
    </xdr:to>
    <xdr:sp>
      <xdr:nvSpPr>
        <xdr:cNvPr id="1" name="Line 16"/>
        <xdr:cNvSpPr>
          <a:spLocks/>
        </xdr:cNvSpPr>
      </xdr:nvSpPr>
      <xdr:spPr>
        <a:xfrm>
          <a:off x="7810500" y="320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11</xdr:row>
      <xdr:rowOff>0</xdr:rowOff>
    </xdr:from>
    <xdr:to>
      <xdr:col>8</xdr:col>
      <xdr:colOff>514350</xdr:colOff>
      <xdr:row>11</xdr:row>
      <xdr:rowOff>0</xdr:rowOff>
    </xdr:to>
    <xdr:sp>
      <xdr:nvSpPr>
        <xdr:cNvPr id="2" name="Line 17"/>
        <xdr:cNvSpPr>
          <a:spLocks/>
        </xdr:cNvSpPr>
      </xdr:nvSpPr>
      <xdr:spPr>
        <a:xfrm>
          <a:off x="7258050" y="320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11</xdr:row>
      <xdr:rowOff>0</xdr:rowOff>
    </xdr:from>
    <xdr:to>
      <xdr:col>8</xdr:col>
      <xdr:colOff>514350</xdr:colOff>
      <xdr:row>11</xdr:row>
      <xdr:rowOff>0</xdr:rowOff>
    </xdr:to>
    <xdr:sp>
      <xdr:nvSpPr>
        <xdr:cNvPr id="3" name="Line 18"/>
        <xdr:cNvSpPr>
          <a:spLocks/>
        </xdr:cNvSpPr>
      </xdr:nvSpPr>
      <xdr:spPr>
        <a:xfrm>
          <a:off x="7258050" y="3209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11</xdr:row>
      <xdr:rowOff>0</xdr:rowOff>
    </xdr:from>
    <xdr:to>
      <xdr:col>3</xdr:col>
      <xdr:colOff>523875</xdr:colOff>
      <xdr:row>11</xdr:row>
      <xdr:rowOff>0</xdr:rowOff>
    </xdr:to>
    <xdr:sp>
      <xdr:nvSpPr>
        <xdr:cNvPr id="4" name="Oval 19"/>
        <xdr:cNvSpPr>
          <a:spLocks/>
        </xdr:cNvSpPr>
      </xdr:nvSpPr>
      <xdr:spPr>
        <a:xfrm>
          <a:off x="2981325" y="3209925"/>
          <a:ext cx="219075"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500" b="0" i="0" u="none" baseline="0">
              <a:latin typeface="Arial"/>
              <a:ea typeface="Arial"/>
              <a:cs typeface="Arial"/>
            </a:rPr>
            <a:t>1B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1"/>
  <sheetViews>
    <sheetView tabSelected="1" workbookViewId="0" topLeftCell="A1">
      <selection activeCell="A54" sqref="A54"/>
    </sheetView>
  </sheetViews>
  <sheetFormatPr defaultColWidth="11.421875" defaultRowHeight="12.75"/>
  <cols>
    <col min="1" max="1" width="8.8515625" style="0" customWidth="1"/>
    <col min="2" max="2" width="8.421875" style="0" customWidth="1"/>
    <col min="3" max="3" width="22.8515625" style="0" customWidth="1"/>
    <col min="4" max="4" width="9.57421875" style="0" customWidth="1"/>
    <col min="5" max="5" width="15.00390625" style="0" customWidth="1"/>
    <col min="6" max="6" width="10.28125" style="0" customWidth="1"/>
    <col min="7" max="7" width="10.57421875" style="0" customWidth="1"/>
    <col min="8" max="8" width="15.57421875" style="0" customWidth="1"/>
    <col min="9" max="9" width="7.7109375" style="0" customWidth="1"/>
    <col min="10" max="10" width="8.28125" style="0" customWidth="1"/>
    <col min="11" max="11" width="0.13671875" style="0" customWidth="1"/>
    <col min="12" max="12" width="10.8515625" style="0" customWidth="1"/>
    <col min="13" max="13" width="8.8515625" style="0" hidden="1" customWidth="1"/>
    <col min="14" max="14" width="15.00390625" style="0" hidden="1" customWidth="1"/>
    <col min="15" max="15" width="9.42187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4" width="11.421875" style="0" hidden="1" customWidth="1"/>
    <col min="25" max="25" width="1.57421875" style="0" hidden="1" customWidth="1"/>
    <col min="26" max="26" width="46.28125" style="0" customWidth="1"/>
    <col min="27" max="27" width="7.140625" style="0" customWidth="1"/>
    <col min="28" max="29" width="9.140625" style="0" customWidth="1"/>
    <col min="30" max="30" width="14.8515625" style="0" customWidth="1"/>
    <col min="31" max="31" width="10.57421875" style="0" customWidth="1"/>
    <col min="32" max="32" width="10.00390625" style="0" customWidth="1"/>
    <col min="33" max="33" width="9.7109375" style="0" customWidth="1"/>
    <col min="34" max="37" width="0" style="0" hidden="1" customWidth="1"/>
    <col min="38" max="38" width="47.421875" style="0" customWidth="1"/>
  </cols>
  <sheetData>
    <row r="1" spans="1:38" ht="15.75">
      <c r="A1" s="1" t="s">
        <v>24</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25</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26</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31.5" customHeight="1">
      <c r="A4" s="118" t="s">
        <v>156</v>
      </c>
      <c r="B4" s="119"/>
      <c r="C4" s="21" t="s">
        <v>27</v>
      </c>
      <c r="D4" s="21" t="s">
        <v>28</v>
      </c>
      <c r="E4" s="16"/>
      <c r="F4" s="18"/>
      <c r="G4" s="18"/>
      <c r="H4" s="15"/>
      <c r="I4" s="22"/>
      <c r="J4" s="22"/>
      <c r="K4" s="16"/>
      <c r="L4" s="16"/>
      <c r="M4" s="23"/>
      <c r="N4" s="23"/>
      <c r="O4" s="24"/>
      <c r="P4" s="25"/>
      <c r="Q4" s="16"/>
      <c r="R4" s="16"/>
      <c r="S4" s="16"/>
      <c r="T4" s="16"/>
      <c r="U4" s="16"/>
      <c r="V4" s="16"/>
      <c r="W4" s="16"/>
      <c r="X4" s="16"/>
      <c r="Y4" s="16"/>
      <c r="Z4" s="17"/>
      <c r="AA4" s="17"/>
      <c r="AB4" s="17"/>
      <c r="AC4" s="17"/>
      <c r="AD4" s="15"/>
      <c r="AE4" s="18"/>
      <c r="AF4" s="18"/>
      <c r="AG4" s="18"/>
      <c r="AH4" s="19"/>
      <c r="AI4" s="20"/>
      <c r="AJ4" s="20"/>
      <c r="AK4" s="20"/>
      <c r="AL4" s="20"/>
    </row>
    <row r="5" spans="1:38" ht="12.75">
      <c r="A5" s="120" t="s">
        <v>75</v>
      </c>
      <c r="B5" s="120"/>
      <c r="C5" s="26">
        <v>38353</v>
      </c>
      <c r="D5" s="26">
        <v>38717</v>
      </c>
      <c r="E5" s="15"/>
      <c r="F5" s="18"/>
      <c r="G5" s="18"/>
      <c r="H5" s="15"/>
      <c r="I5" s="22"/>
      <c r="J5" s="22"/>
      <c r="K5" s="16"/>
      <c r="L5" s="16"/>
      <c r="M5" s="27"/>
      <c r="N5" s="27"/>
      <c r="O5" s="28"/>
      <c r="P5" s="25"/>
      <c r="Q5" s="16"/>
      <c r="R5" s="16"/>
      <c r="S5" s="16"/>
      <c r="T5" s="16"/>
      <c r="U5" s="16"/>
      <c r="V5" s="16"/>
      <c r="W5" s="16"/>
      <c r="X5" s="16"/>
      <c r="Y5" s="16"/>
      <c r="Z5" s="17"/>
      <c r="AA5" s="17"/>
      <c r="AB5" s="17"/>
      <c r="AC5" s="17"/>
      <c r="AD5" s="15"/>
      <c r="AE5" s="18"/>
      <c r="AF5" s="18"/>
      <c r="AG5" s="18"/>
      <c r="AH5" s="19"/>
      <c r="AI5" s="20"/>
      <c r="AJ5" s="20"/>
      <c r="AK5" s="20"/>
      <c r="AL5" s="20"/>
    </row>
    <row r="6" spans="1:38" ht="12.75" customHeight="1">
      <c r="A6" s="29"/>
      <c r="B6" s="116" t="s">
        <v>29</v>
      </c>
      <c r="C6" s="116"/>
      <c r="D6" s="116"/>
      <c r="E6" s="116"/>
      <c r="F6" s="116"/>
      <c r="G6" s="116"/>
      <c r="H6" s="116"/>
      <c r="I6" s="116"/>
      <c r="J6" s="116"/>
      <c r="K6" s="116"/>
      <c r="L6" s="42"/>
      <c r="M6" s="84"/>
      <c r="N6" s="84"/>
      <c r="O6" s="84"/>
      <c r="P6" s="84"/>
      <c r="Q6" s="84"/>
      <c r="R6" s="84"/>
      <c r="S6" s="84"/>
      <c r="T6" s="84"/>
      <c r="U6" s="84"/>
      <c r="V6" s="84"/>
      <c r="W6" s="84"/>
      <c r="X6" s="84"/>
      <c r="Y6" s="85"/>
      <c r="Z6" s="89" t="s">
        <v>30</v>
      </c>
      <c r="AA6" s="89" t="s">
        <v>31</v>
      </c>
      <c r="AB6" s="112" t="s">
        <v>143</v>
      </c>
      <c r="AC6" s="113"/>
      <c r="AD6" s="42" t="s">
        <v>32</v>
      </c>
      <c r="AE6" s="30"/>
      <c r="AF6" s="30"/>
      <c r="AG6" s="30"/>
      <c r="AH6" s="31"/>
      <c r="AI6" s="32"/>
      <c r="AJ6" s="32"/>
      <c r="AK6" s="33"/>
      <c r="AL6" s="89" t="s">
        <v>33</v>
      </c>
    </row>
    <row r="7" spans="1:38" ht="12.75" customHeight="1">
      <c r="A7" s="116" t="s">
        <v>34</v>
      </c>
      <c r="B7" s="116" t="s">
        <v>35</v>
      </c>
      <c r="C7" s="116" t="s">
        <v>36</v>
      </c>
      <c r="D7" s="116" t="s">
        <v>37</v>
      </c>
      <c r="E7" s="116" t="s">
        <v>38</v>
      </c>
      <c r="F7" s="121" t="s">
        <v>39</v>
      </c>
      <c r="G7" s="121"/>
      <c r="H7" s="117" t="s">
        <v>40</v>
      </c>
      <c r="I7" s="123" t="s">
        <v>41</v>
      </c>
      <c r="J7" s="84"/>
      <c r="K7" s="85"/>
      <c r="L7" s="48"/>
      <c r="M7" s="86"/>
      <c r="N7" s="86"/>
      <c r="O7" s="87"/>
      <c r="P7" s="87"/>
      <c r="Q7" s="87"/>
      <c r="R7" s="87"/>
      <c r="S7" s="87"/>
      <c r="T7" s="87"/>
      <c r="U7" s="87"/>
      <c r="V7" s="87"/>
      <c r="W7" s="87"/>
      <c r="X7" s="87"/>
      <c r="Y7" s="88"/>
      <c r="Z7" s="89" t="s">
        <v>30</v>
      </c>
      <c r="AA7" s="89" t="s">
        <v>31</v>
      </c>
      <c r="AB7" s="114"/>
      <c r="AC7" s="115"/>
      <c r="AD7" s="43"/>
      <c r="AE7" s="34"/>
      <c r="AF7" s="34"/>
      <c r="AG7" s="34"/>
      <c r="AH7" s="35"/>
      <c r="AI7" s="36"/>
      <c r="AJ7" s="36"/>
      <c r="AK7" s="37"/>
      <c r="AL7" s="89"/>
    </row>
    <row r="8" spans="1:38" ht="71.25" customHeight="1">
      <c r="A8" s="116"/>
      <c r="B8" s="116"/>
      <c r="C8" s="116"/>
      <c r="D8" s="116"/>
      <c r="E8" s="116"/>
      <c r="F8" s="121"/>
      <c r="G8" s="121"/>
      <c r="H8" s="122"/>
      <c r="I8" s="124"/>
      <c r="J8" s="87"/>
      <c r="K8" s="88"/>
      <c r="L8" s="91" t="s">
        <v>76</v>
      </c>
      <c r="M8" s="92"/>
      <c r="N8" s="125"/>
      <c r="O8" s="91" t="s">
        <v>42</v>
      </c>
      <c r="P8" s="92"/>
      <c r="Q8" s="116" t="s">
        <v>43</v>
      </c>
      <c r="R8" s="116"/>
      <c r="S8" s="116"/>
      <c r="T8" s="126" t="s">
        <v>44</v>
      </c>
      <c r="U8" s="127"/>
      <c r="V8" s="128"/>
      <c r="W8" s="126" t="s">
        <v>45</v>
      </c>
      <c r="X8" s="127"/>
      <c r="Y8" s="128"/>
      <c r="Z8" s="89"/>
      <c r="AA8" s="89"/>
      <c r="AB8" s="90" t="s">
        <v>144</v>
      </c>
      <c r="AC8" s="90" t="s">
        <v>145</v>
      </c>
      <c r="AD8" s="117" t="s">
        <v>46</v>
      </c>
      <c r="AE8" s="117" t="s">
        <v>47</v>
      </c>
      <c r="AF8" s="117" t="s">
        <v>48</v>
      </c>
      <c r="AG8" s="52" t="s">
        <v>49</v>
      </c>
      <c r="AH8" s="53"/>
      <c r="AI8" s="129" t="s">
        <v>50</v>
      </c>
      <c r="AJ8" s="129"/>
      <c r="AK8" s="129"/>
      <c r="AL8" s="89"/>
    </row>
    <row r="9" spans="1:38" ht="33.75" customHeight="1">
      <c r="A9" s="117"/>
      <c r="B9" s="117"/>
      <c r="C9" s="117"/>
      <c r="D9" s="117"/>
      <c r="E9" s="117"/>
      <c r="F9" s="38" t="s">
        <v>51</v>
      </c>
      <c r="G9" s="39" t="s">
        <v>52</v>
      </c>
      <c r="H9" s="122"/>
      <c r="I9" s="40" t="s">
        <v>53</v>
      </c>
      <c r="J9" s="40" t="s">
        <v>54</v>
      </c>
      <c r="K9" s="41" t="s">
        <v>55</v>
      </c>
      <c r="L9" s="49" t="s">
        <v>77</v>
      </c>
      <c r="M9" s="49" t="s">
        <v>56</v>
      </c>
      <c r="N9" s="49" t="s">
        <v>57</v>
      </c>
      <c r="O9" s="50" t="s">
        <v>78</v>
      </c>
      <c r="P9" s="51" t="s">
        <v>58</v>
      </c>
      <c r="Q9" s="41" t="s">
        <v>59</v>
      </c>
      <c r="R9" s="41" t="s">
        <v>60</v>
      </c>
      <c r="S9" s="41" t="s">
        <v>61</v>
      </c>
      <c r="T9" s="41" t="s">
        <v>62</v>
      </c>
      <c r="U9" s="41" t="s">
        <v>63</v>
      </c>
      <c r="V9" s="41" t="s">
        <v>64</v>
      </c>
      <c r="W9" s="41" t="s">
        <v>65</v>
      </c>
      <c r="X9" s="41" t="s">
        <v>66</v>
      </c>
      <c r="Y9" s="41" t="s">
        <v>67</v>
      </c>
      <c r="Z9" s="90"/>
      <c r="AA9" s="90"/>
      <c r="AB9" s="131"/>
      <c r="AC9" s="131"/>
      <c r="AD9" s="130"/>
      <c r="AE9" s="130"/>
      <c r="AF9" s="130"/>
      <c r="AG9" s="54" t="s">
        <v>79</v>
      </c>
      <c r="AH9" s="55" t="s">
        <v>68</v>
      </c>
      <c r="AI9" s="44" t="s">
        <v>69</v>
      </c>
      <c r="AJ9" s="44" t="s">
        <v>70</v>
      </c>
      <c r="AK9" s="44" t="s">
        <v>71</v>
      </c>
      <c r="AL9" s="90"/>
    </row>
    <row r="10" spans="1:256" s="46" customFormat="1" ht="18">
      <c r="A10" s="83" t="s">
        <v>142</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row>
    <row r="11" spans="1:38" ht="12.75">
      <c r="A11" s="94" t="s">
        <v>72</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row>
    <row r="12" spans="1:38" ht="32.25" customHeight="1">
      <c r="A12" s="103" t="s">
        <v>80</v>
      </c>
      <c r="B12" s="103">
        <v>3</v>
      </c>
      <c r="C12" s="103" t="s">
        <v>178</v>
      </c>
      <c r="D12" s="103" t="s">
        <v>73</v>
      </c>
      <c r="E12" s="103" t="s">
        <v>81</v>
      </c>
      <c r="F12" s="103" t="s">
        <v>82</v>
      </c>
      <c r="G12" s="103" t="s">
        <v>83</v>
      </c>
      <c r="H12" s="103" t="s">
        <v>84</v>
      </c>
      <c r="I12" s="103">
        <v>2</v>
      </c>
      <c r="J12" s="103">
        <v>4</v>
      </c>
      <c r="K12" s="78"/>
      <c r="L12" s="103">
        <v>4</v>
      </c>
      <c r="M12" s="79"/>
      <c r="N12" s="79"/>
      <c r="O12" s="103" t="s">
        <v>146</v>
      </c>
      <c r="P12" s="111"/>
      <c r="Q12" s="111"/>
      <c r="R12" s="111"/>
      <c r="S12" s="111"/>
      <c r="T12" s="111"/>
      <c r="U12" s="111"/>
      <c r="V12" s="111"/>
      <c r="W12" s="111"/>
      <c r="X12" s="111"/>
      <c r="Y12" s="111"/>
      <c r="Z12" s="109" t="s">
        <v>168</v>
      </c>
      <c r="AA12" s="103"/>
      <c r="AB12" s="93">
        <v>1</v>
      </c>
      <c r="AC12" s="93">
        <v>1</v>
      </c>
      <c r="AD12" s="61" t="s">
        <v>111</v>
      </c>
      <c r="AE12" s="60" t="s">
        <v>89</v>
      </c>
      <c r="AF12" s="60" t="s">
        <v>83</v>
      </c>
      <c r="AG12" s="103" t="s">
        <v>146</v>
      </c>
      <c r="AH12" s="79"/>
      <c r="AI12" s="79"/>
      <c r="AJ12" s="79"/>
      <c r="AK12" s="79"/>
      <c r="AL12" s="58" t="s">
        <v>13</v>
      </c>
    </row>
    <row r="13" spans="1:38" ht="45">
      <c r="A13" s="103"/>
      <c r="B13" s="103"/>
      <c r="C13" s="103"/>
      <c r="D13" s="103"/>
      <c r="E13" s="103"/>
      <c r="F13" s="103"/>
      <c r="G13" s="103"/>
      <c r="H13" s="103"/>
      <c r="I13" s="103"/>
      <c r="J13" s="103"/>
      <c r="K13" s="78"/>
      <c r="L13" s="103"/>
      <c r="M13" s="79"/>
      <c r="N13" s="79"/>
      <c r="O13" s="103"/>
      <c r="P13" s="111"/>
      <c r="Q13" s="111"/>
      <c r="R13" s="111"/>
      <c r="S13" s="111"/>
      <c r="T13" s="111"/>
      <c r="U13" s="111"/>
      <c r="V13" s="111"/>
      <c r="W13" s="111"/>
      <c r="X13" s="111"/>
      <c r="Y13" s="111"/>
      <c r="Z13" s="109"/>
      <c r="AA13" s="103"/>
      <c r="AB13" s="103"/>
      <c r="AC13" s="103"/>
      <c r="AD13" s="109" t="s">
        <v>112</v>
      </c>
      <c r="AE13" s="62">
        <v>37989</v>
      </c>
      <c r="AF13" s="62">
        <v>37993</v>
      </c>
      <c r="AG13" s="103"/>
      <c r="AH13" s="79"/>
      <c r="AI13" s="79"/>
      <c r="AJ13" s="79"/>
      <c r="AK13" s="79"/>
      <c r="AL13" s="47" t="s">
        <v>14</v>
      </c>
    </row>
    <row r="14" spans="1:38" ht="36">
      <c r="A14" s="103"/>
      <c r="B14" s="103"/>
      <c r="C14" s="103"/>
      <c r="D14" s="103"/>
      <c r="E14" s="103"/>
      <c r="F14" s="103"/>
      <c r="G14" s="103"/>
      <c r="H14" s="103"/>
      <c r="I14" s="103"/>
      <c r="J14" s="103"/>
      <c r="K14" s="78"/>
      <c r="L14" s="103"/>
      <c r="M14" s="79"/>
      <c r="N14" s="79"/>
      <c r="O14" s="103"/>
      <c r="P14" s="111"/>
      <c r="Q14" s="111"/>
      <c r="R14" s="111"/>
      <c r="S14" s="111"/>
      <c r="T14" s="111"/>
      <c r="U14" s="111"/>
      <c r="V14" s="111"/>
      <c r="W14" s="111"/>
      <c r="X14" s="111"/>
      <c r="Y14" s="111"/>
      <c r="Z14" s="109"/>
      <c r="AA14" s="103"/>
      <c r="AB14" s="103"/>
      <c r="AC14" s="103"/>
      <c r="AD14" s="109"/>
      <c r="AE14" s="62">
        <v>38078</v>
      </c>
      <c r="AF14" s="62">
        <v>38085</v>
      </c>
      <c r="AG14" s="103"/>
      <c r="AH14" s="79"/>
      <c r="AI14" s="79"/>
      <c r="AJ14" s="79"/>
      <c r="AK14" s="79"/>
      <c r="AL14" s="47" t="s">
        <v>147</v>
      </c>
    </row>
    <row r="15" spans="1:38" ht="36">
      <c r="A15" s="103"/>
      <c r="B15" s="103"/>
      <c r="C15" s="103"/>
      <c r="D15" s="103"/>
      <c r="E15" s="103"/>
      <c r="F15" s="103"/>
      <c r="G15" s="103"/>
      <c r="H15" s="103"/>
      <c r="I15" s="103"/>
      <c r="J15" s="103"/>
      <c r="K15" s="78"/>
      <c r="L15" s="103"/>
      <c r="M15" s="79"/>
      <c r="N15" s="79"/>
      <c r="O15" s="103"/>
      <c r="P15" s="111"/>
      <c r="Q15" s="111"/>
      <c r="R15" s="111"/>
      <c r="S15" s="111"/>
      <c r="T15" s="111"/>
      <c r="U15" s="111"/>
      <c r="V15" s="111"/>
      <c r="W15" s="111"/>
      <c r="X15" s="111"/>
      <c r="Y15" s="111"/>
      <c r="Z15" s="109"/>
      <c r="AA15" s="103"/>
      <c r="AB15" s="103"/>
      <c r="AC15" s="103"/>
      <c r="AD15" s="109"/>
      <c r="AE15" s="62">
        <v>38169</v>
      </c>
      <c r="AF15" s="62">
        <v>38176</v>
      </c>
      <c r="AG15" s="104" t="s">
        <v>146</v>
      </c>
      <c r="AH15" s="79"/>
      <c r="AI15" s="79"/>
      <c r="AJ15" s="79"/>
      <c r="AK15" s="79"/>
      <c r="AL15" s="47" t="s">
        <v>15</v>
      </c>
    </row>
    <row r="16" spans="1:38" ht="36">
      <c r="A16" s="103"/>
      <c r="B16" s="103"/>
      <c r="C16" s="103"/>
      <c r="D16" s="103"/>
      <c r="E16" s="103"/>
      <c r="F16" s="103"/>
      <c r="G16" s="103"/>
      <c r="H16" s="103"/>
      <c r="I16" s="103"/>
      <c r="J16" s="103"/>
      <c r="K16" s="78"/>
      <c r="L16" s="103"/>
      <c r="M16" s="79"/>
      <c r="N16" s="79"/>
      <c r="O16" s="103"/>
      <c r="P16" s="111"/>
      <c r="Q16" s="111"/>
      <c r="R16" s="111"/>
      <c r="S16" s="111"/>
      <c r="T16" s="111"/>
      <c r="U16" s="111"/>
      <c r="V16" s="111"/>
      <c r="W16" s="111"/>
      <c r="X16" s="111"/>
      <c r="Y16" s="111"/>
      <c r="Z16" s="109"/>
      <c r="AA16" s="103"/>
      <c r="AB16" s="103"/>
      <c r="AC16" s="103"/>
      <c r="AD16" s="109"/>
      <c r="AE16" s="62">
        <v>38263</v>
      </c>
      <c r="AF16" s="62">
        <v>38267</v>
      </c>
      <c r="AG16" s="105"/>
      <c r="AH16" s="79"/>
      <c r="AI16" s="79"/>
      <c r="AJ16" s="79"/>
      <c r="AK16" s="79"/>
      <c r="AL16" s="63" t="s">
        <v>148</v>
      </c>
    </row>
    <row r="17" spans="1:38" ht="82.5" customHeight="1">
      <c r="A17" s="103" t="s">
        <v>80</v>
      </c>
      <c r="B17" s="133">
        <v>3</v>
      </c>
      <c r="C17" s="134" t="s">
        <v>179</v>
      </c>
      <c r="D17" s="103" t="s">
        <v>73</v>
      </c>
      <c r="E17" s="103" t="s">
        <v>85</v>
      </c>
      <c r="F17" s="133" t="s">
        <v>82</v>
      </c>
      <c r="G17" s="133" t="s">
        <v>83</v>
      </c>
      <c r="H17" s="103" t="s">
        <v>86</v>
      </c>
      <c r="I17" s="101">
        <v>0.9</v>
      </c>
      <c r="J17" s="101">
        <v>1</v>
      </c>
      <c r="K17" s="78"/>
      <c r="L17" s="101">
        <f>(95/95)</f>
        <v>1</v>
      </c>
      <c r="M17" s="79"/>
      <c r="N17" s="79"/>
      <c r="O17" s="140" t="s">
        <v>146</v>
      </c>
      <c r="P17" s="102"/>
      <c r="Q17" s="102"/>
      <c r="R17" s="102"/>
      <c r="S17" s="102"/>
      <c r="T17" s="102"/>
      <c r="U17" s="102"/>
      <c r="V17" s="102"/>
      <c r="W17" s="102"/>
      <c r="X17" s="102"/>
      <c r="Y17" s="102"/>
      <c r="Z17" s="141" t="s">
        <v>3</v>
      </c>
      <c r="AA17" s="102"/>
      <c r="AB17" s="95">
        <v>1</v>
      </c>
      <c r="AC17" s="95">
        <v>1</v>
      </c>
      <c r="AD17" s="61" t="s">
        <v>113</v>
      </c>
      <c r="AE17" s="67" t="s">
        <v>82</v>
      </c>
      <c r="AF17" s="67" t="s">
        <v>83</v>
      </c>
      <c r="AG17" s="132" t="s">
        <v>157</v>
      </c>
      <c r="AH17" s="79"/>
      <c r="AI17" s="79"/>
      <c r="AJ17" s="79"/>
      <c r="AK17" s="79"/>
      <c r="AL17" s="56" t="s">
        <v>16</v>
      </c>
    </row>
    <row r="18" spans="1:38" ht="92.25" customHeight="1">
      <c r="A18" s="103"/>
      <c r="B18" s="133"/>
      <c r="C18" s="134"/>
      <c r="D18" s="103"/>
      <c r="E18" s="103"/>
      <c r="F18" s="133"/>
      <c r="G18" s="133"/>
      <c r="H18" s="103"/>
      <c r="I18" s="102"/>
      <c r="J18" s="102"/>
      <c r="K18" s="78"/>
      <c r="L18" s="102"/>
      <c r="M18" s="79"/>
      <c r="N18" s="79"/>
      <c r="O18" s="140"/>
      <c r="P18" s="102"/>
      <c r="Q18" s="102"/>
      <c r="R18" s="102"/>
      <c r="S18" s="102"/>
      <c r="T18" s="102"/>
      <c r="U18" s="102"/>
      <c r="V18" s="102"/>
      <c r="W18" s="102"/>
      <c r="X18" s="102"/>
      <c r="Y18" s="102"/>
      <c r="Z18" s="142"/>
      <c r="AA18" s="102"/>
      <c r="AB18" s="96"/>
      <c r="AC18" s="96"/>
      <c r="AD18" s="61" t="s">
        <v>114</v>
      </c>
      <c r="AE18" s="67" t="s">
        <v>82</v>
      </c>
      <c r="AF18" s="67" t="s">
        <v>83</v>
      </c>
      <c r="AG18" s="132"/>
      <c r="AH18" s="79"/>
      <c r="AI18" s="79"/>
      <c r="AJ18" s="79"/>
      <c r="AK18" s="79"/>
      <c r="AL18" s="56" t="s">
        <v>149</v>
      </c>
    </row>
    <row r="19" spans="1:38" ht="140.25" customHeight="1">
      <c r="A19" s="103"/>
      <c r="B19" s="133"/>
      <c r="C19" s="134"/>
      <c r="D19" s="103"/>
      <c r="E19" s="103"/>
      <c r="F19" s="133"/>
      <c r="G19" s="133"/>
      <c r="H19" s="103"/>
      <c r="I19" s="102"/>
      <c r="J19" s="102"/>
      <c r="K19" s="78"/>
      <c r="L19" s="102"/>
      <c r="M19" s="79"/>
      <c r="N19" s="79"/>
      <c r="O19" s="140"/>
      <c r="P19" s="102"/>
      <c r="Q19" s="102"/>
      <c r="R19" s="102"/>
      <c r="S19" s="102"/>
      <c r="T19" s="102"/>
      <c r="U19" s="102"/>
      <c r="V19" s="102"/>
      <c r="W19" s="102"/>
      <c r="X19" s="102"/>
      <c r="Y19" s="102"/>
      <c r="Z19" s="100"/>
      <c r="AA19" s="102"/>
      <c r="AB19" s="97"/>
      <c r="AC19" s="97"/>
      <c r="AD19" s="61" t="s">
        <v>115</v>
      </c>
      <c r="AE19" s="67" t="s">
        <v>82</v>
      </c>
      <c r="AF19" s="67" t="s">
        <v>83</v>
      </c>
      <c r="AG19" s="132"/>
      <c r="AH19" s="79"/>
      <c r="AI19" s="79"/>
      <c r="AJ19" s="79"/>
      <c r="AK19" s="79"/>
      <c r="AL19" s="47" t="s">
        <v>150</v>
      </c>
    </row>
    <row r="20" spans="1:38" ht="76.5" customHeight="1">
      <c r="A20" s="103" t="s">
        <v>80</v>
      </c>
      <c r="B20" s="133">
        <v>3</v>
      </c>
      <c r="C20" s="134" t="s">
        <v>180</v>
      </c>
      <c r="D20" s="103" t="s">
        <v>87</v>
      </c>
      <c r="E20" s="103" t="s">
        <v>88</v>
      </c>
      <c r="F20" s="133" t="s">
        <v>89</v>
      </c>
      <c r="G20" s="133" t="s">
        <v>90</v>
      </c>
      <c r="H20" s="103" t="s">
        <v>91</v>
      </c>
      <c r="I20" s="133">
        <v>2</v>
      </c>
      <c r="J20" s="133" t="s">
        <v>92</v>
      </c>
      <c r="K20" s="78"/>
      <c r="L20" s="133">
        <v>4</v>
      </c>
      <c r="M20" s="79"/>
      <c r="N20" s="79"/>
      <c r="O20" s="143" t="s">
        <v>152</v>
      </c>
      <c r="P20" s="111"/>
      <c r="Q20" s="111"/>
      <c r="R20" s="111"/>
      <c r="S20" s="111"/>
      <c r="T20" s="111"/>
      <c r="U20" s="111"/>
      <c r="V20" s="111"/>
      <c r="W20" s="111"/>
      <c r="X20" s="111"/>
      <c r="Y20" s="111"/>
      <c r="Z20" s="144" t="s">
        <v>151</v>
      </c>
      <c r="AA20" s="143"/>
      <c r="AB20" s="106">
        <v>1</v>
      </c>
      <c r="AC20" s="106">
        <f>4/2</f>
        <v>2</v>
      </c>
      <c r="AD20" s="60" t="s">
        <v>116</v>
      </c>
      <c r="AE20" s="62" t="s">
        <v>82</v>
      </c>
      <c r="AF20" s="62" t="s">
        <v>90</v>
      </c>
      <c r="AG20" s="69">
        <v>38379</v>
      </c>
      <c r="AH20" s="79"/>
      <c r="AI20" s="79"/>
      <c r="AJ20" s="79"/>
      <c r="AK20" s="79"/>
      <c r="AL20" s="56" t="s">
        <v>153</v>
      </c>
    </row>
    <row r="21" spans="1:38" ht="68.25" customHeight="1">
      <c r="A21" s="103"/>
      <c r="B21" s="133"/>
      <c r="C21" s="134"/>
      <c r="D21" s="103"/>
      <c r="E21" s="103"/>
      <c r="F21" s="133"/>
      <c r="G21" s="133"/>
      <c r="H21" s="103"/>
      <c r="I21" s="133"/>
      <c r="J21" s="133"/>
      <c r="K21" s="78"/>
      <c r="L21" s="133"/>
      <c r="M21" s="79"/>
      <c r="N21" s="79"/>
      <c r="O21" s="143"/>
      <c r="P21" s="111"/>
      <c r="Q21" s="111"/>
      <c r="R21" s="111"/>
      <c r="S21" s="111"/>
      <c r="T21" s="111"/>
      <c r="U21" s="111"/>
      <c r="V21" s="111"/>
      <c r="W21" s="111"/>
      <c r="X21" s="111"/>
      <c r="Y21" s="111"/>
      <c r="Z21" s="144"/>
      <c r="AA21" s="143"/>
      <c r="AB21" s="107"/>
      <c r="AC21" s="107"/>
      <c r="AD21" s="60" t="s">
        <v>117</v>
      </c>
      <c r="AE21" s="62" t="s">
        <v>82</v>
      </c>
      <c r="AF21" s="62" t="s">
        <v>90</v>
      </c>
      <c r="AG21" s="69">
        <v>38353</v>
      </c>
      <c r="AH21" s="79"/>
      <c r="AI21" s="79"/>
      <c r="AJ21" s="79"/>
      <c r="AK21" s="79"/>
      <c r="AL21" s="56" t="s">
        <v>154</v>
      </c>
    </row>
    <row r="22" spans="1:38" ht="84" customHeight="1">
      <c r="A22" s="103"/>
      <c r="B22" s="133"/>
      <c r="C22" s="134"/>
      <c r="D22" s="103"/>
      <c r="E22" s="103"/>
      <c r="F22" s="133"/>
      <c r="G22" s="133"/>
      <c r="H22" s="103"/>
      <c r="I22" s="133"/>
      <c r="J22" s="133"/>
      <c r="K22" s="78"/>
      <c r="L22" s="133"/>
      <c r="M22" s="79"/>
      <c r="N22" s="79"/>
      <c r="O22" s="143"/>
      <c r="P22" s="111"/>
      <c r="Q22" s="111"/>
      <c r="R22" s="111"/>
      <c r="S22" s="111"/>
      <c r="T22" s="111"/>
      <c r="U22" s="111"/>
      <c r="V22" s="111"/>
      <c r="W22" s="111"/>
      <c r="X22" s="111"/>
      <c r="Y22" s="111"/>
      <c r="Z22" s="144"/>
      <c r="AA22" s="143"/>
      <c r="AB22" s="107"/>
      <c r="AC22" s="107"/>
      <c r="AD22" s="60" t="s">
        <v>118</v>
      </c>
      <c r="AE22" s="62" t="s">
        <v>82</v>
      </c>
      <c r="AF22" s="62" t="s">
        <v>90</v>
      </c>
      <c r="AG22" s="69">
        <v>38426</v>
      </c>
      <c r="AH22" s="79"/>
      <c r="AI22" s="79"/>
      <c r="AJ22" s="79"/>
      <c r="AK22" s="79"/>
      <c r="AL22" s="56" t="s">
        <v>155</v>
      </c>
    </row>
    <row r="23" spans="1:38" ht="59.25" customHeight="1">
      <c r="A23" s="103"/>
      <c r="B23" s="133"/>
      <c r="C23" s="134"/>
      <c r="D23" s="103"/>
      <c r="E23" s="103"/>
      <c r="F23" s="133"/>
      <c r="G23" s="133"/>
      <c r="H23" s="103"/>
      <c r="I23" s="133"/>
      <c r="J23" s="133"/>
      <c r="K23" s="78"/>
      <c r="L23" s="133"/>
      <c r="M23" s="79"/>
      <c r="N23" s="79"/>
      <c r="O23" s="143"/>
      <c r="P23" s="111"/>
      <c r="Q23" s="111"/>
      <c r="R23" s="111"/>
      <c r="S23" s="111"/>
      <c r="T23" s="111"/>
      <c r="U23" s="111"/>
      <c r="V23" s="111"/>
      <c r="W23" s="111"/>
      <c r="X23" s="111"/>
      <c r="Y23" s="111"/>
      <c r="Z23" s="144"/>
      <c r="AA23" s="143"/>
      <c r="AB23" s="108"/>
      <c r="AC23" s="108"/>
      <c r="AD23" s="60" t="s">
        <v>119</v>
      </c>
      <c r="AE23" s="62" t="s">
        <v>82</v>
      </c>
      <c r="AF23" s="62" t="s">
        <v>90</v>
      </c>
      <c r="AG23" s="69">
        <v>38426</v>
      </c>
      <c r="AH23" s="79"/>
      <c r="AI23" s="79"/>
      <c r="AJ23" s="79"/>
      <c r="AK23" s="79"/>
      <c r="AL23" s="56" t="s">
        <v>17</v>
      </c>
    </row>
    <row r="24" spans="1:38" ht="72" customHeight="1">
      <c r="A24" s="103" t="s">
        <v>80</v>
      </c>
      <c r="B24" s="133">
        <v>3</v>
      </c>
      <c r="C24" s="134" t="s">
        <v>181</v>
      </c>
      <c r="D24" s="103" t="s">
        <v>73</v>
      </c>
      <c r="E24" s="103" t="s">
        <v>88</v>
      </c>
      <c r="F24" s="133" t="s">
        <v>82</v>
      </c>
      <c r="G24" s="133" t="s">
        <v>83</v>
      </c>
      <c r="H24" s="103" t="s">
        <v>93</v>
      </c>
      <c r="I24" s="135">
        <v>0.5</v>
      </c>
      <c r="J24" s="135">
        <v>1</v>
      </c>
      <c r="K24" s="78"/>
      <c r="L24" s="135">
        <v>1</v>
      </c>
      <c r="M24" s="135"/>
      <c r="N24" s="135"/>
      <c r="O24" s="145" t="s">
        <v>146</v>
      </c>
      <c r="P24" s="111"/>
      <c r="Q24" s="111"/>
      <c r="R24" s="111"/>
      <c r="S24" s="111"/>
      <c r="T24" s="111"/>
      <c r="U24" s="111"/>
      <c r="V24" s="111"/>
      <c r="W24" s="111"/>
      <c r="X24" s="111"/>
      <c r="Y24" s="111"/>
      <c r="Z24" s="110" t="s">
        <v>4</v>
      </c>
      <c r="AA24" s="102"/>
      <c r="AB24" s="135">
        <v>1</v>
      </c>
      <c r="AC24" s="135">
        <v>1</v>
      </c>
      <c r="AD24" s="60" t="s">
        <v>120</v>
      </c>
      <c r="AE24" s="62" t="s">
        <v>82</v>
      </c>
      <c r="AF24" s="62" t="s">
        <v>83</v>
      </c>
      <c r="AG24" s="59" t="s">
        <v>157</v>
      </c>
      <c r="AH24" s="79"/>
      <c r="AI24" s="79"/>
      <c r="AJ24" s="79"/>
      <c r="AK24" s="79"/>
      <c r="AL24" s="56" t="s">
        <v>18</v>
      </c>
    </row>
    <row r="25" spans="1:38" ht="73.5" customHeight="1">
      <c r="A25" s="103"/>
      <c r="B25" s="133"/>
      <c r="C25" s="134"/>
      <c r="D25" s="103"/>
      <c r="E25" s="103"/>
      <c r="F25" s="133"/>
      <c r="G25" s="133"/>
      <c r="H25" s="103"/>
      <c r="I25" s="133"/>
      <c r="J25" s="133"/>
      <c r="K25" s="78"/>
      <c r="L25" s="133"/>
      <c r="M25" s="133"/>
      <c r="N25" s="133"/>
      <c r="O25" s="146"/>
      <c r="P25" s="111"/>
      <c r="Q25" s="111"/>
      <c r="R25" s="111"/>
      <c r="S25" s="111"/>
      <c r="T25" s="111"/>
      <c r="U25" s="111"/>
      <c r="V25" s="111"/>
      <c r="W25" s="111"/>
      <c r="X25" s="111"/>
      <c r="Y25" s="111"/>
      <c r="Z25" s="110"/>
      <c r="AA25" s="102"/>
      <c r="AB25" s="133"/>
      <c r="AC25" s="133"/>
      <c r="AD25" s="60" t="s">
        <v>118</v>
      </c>
      <c r="AE25" s="62" t="s">
        <v>82</v>
      </c>
      <c r="AF25" s="62" t="s">
        <v>83</v>
      </c>
      <c r="AG25" s="59" t="s">
        <v>157</v>
      </c>
      <c r="AH25" s="79"/>
      <c r="AI25" s="79"/>
      <c r="AJ25" s="79"/>
      <c r="AK25" s="79"/>
      <c r="AL25" s="56" t="s">
        <v>19</v>
      </c>
    </row>
    <row r="26" spans="1:38" ht="90" customHeight="1">
      <c r="A26" s="103"/>
      <c r="B26" s="133"/>
      <c r="C26" s="134"/>
      <c r="D26" s="103"/>
      <c r="E26" s="103"/>
      <c r="F26" s="133"/>
      <c r="G26" s="133"/>
      <c r="H26" s="103"/>
      <c r="I26" s="133"/>
      <c r="J26" s="133"/>
      <c r="K26" s="78"/>
      <c r="L26" s="133"/>
      <c r="M26" s="133"/>
      <c r="N26" s="133"/>
      <c r="O26" s="146"/>
      <c r="P26" s="111"/>
      <c r="Q26" s="111"/>
      <c r="R26" s="111"/>
      <c r="S26" s="111"/>
      <c r="T26" s="111"/>
      <c r="U26" s="111"/>
      <c r="V26" s="111"/>
      <c r="W26" s="111"/>
      <c r="X26" s="111"/>
      <c r="Y26" s="111"/>
      <c r="Z26" s="110"/>
      <c r="AA26" s="102"/>
      <c r="AB26" s="133"/>
      <c r="AC26" s="133"/>
      <c r="AD26" s="60" t="s">
        <v>119</v>
      </c>
      <c r="AE26" s="62" t="s">
        <v>82</v>
      </c>
      <c r="AF26" s="62" t="s">
        <v>83</v>
      </c>
      <c r="AG26" s="59" t="s">
        <v>157</v>
      </c>
      <c r="AH26" s="79"/>
      <c r="AI26" s="79"/>
      <c r="AJ26" s="79"/>
      <c r="AK26" s="79"/>
      <c r="AL26" s="57" t="s">
        <v>20</v>
      </c>
    </row>
    <row r="27" spans="1:38" ht="73.5" customHeight="1">
      <c r="A27" s="103" t="s">
        <v>80</v>
      </c>
      <c r="B27" s="103">
        <v>5</v>
      </c>
      <c r="C27" s="134" t="s">
        <v>182</v>
      </c>
      <c r="D27" s="103" t="s">
        <v>73</v>
      </c>
      <c r="E27" s="103" t="s">
        <v>94</v>
      </c>
      <c r="F27" s="103" t="s">
        <v>82</v>
      </c>
      <c r="G27" s="103" t="s">
        <v>83</v>
      </c>
      <c r="H27" s="103" t="s">
        <v>95</v>
      </c>
      <c r="I27" s="103">
        <v>6</v>
      </c>
      <c r="J27" s="103">
        <v>12</v>
      </c>
      <c r="K27" s="78"/>
      <c r="L27" s="102">
        <v>12</v>
      </c>
      <c r="M27" s="59"/>
      <c r="N27" s="59"/>
      <c r="O27" s="110" t="s">
        <v>159</v>
      </c>
      <c r="P27" s="102"/>
      <c r="Q27" s="102"/>
      <c r="R27" s="102"/>
      <c r="S27" s="102"/>
      <c r="T27" s="102"/>
      <c r="U27" s="102"/>
      <c r="V27" s="102"/>
      <c r="W27" s="102"/>
      <c r="X27" s="102"/>
      <c r="Y27" s="102"/>
      <c r="Z27" s="110" t="s">
        <v>160</v>
      </c>
      <c r="AA27" s="102"/>
      <c r="AB27" s="101">
        <v>1</v>
      </c>
      <c r="AC27" s="101">
        <v>1</v>
      </c>
      <c r="AD27" s="60" t="s">
        <v>121</v>
      </c>
      <c r="AE27" s="60" t="s">
        <v>82</v>
      </c>
      <c r="AF27" s="60" t="s">
        <v>83</v>
      </c>
      <c r="AG27" s="59" t="s">
        <v>157</v>
      </c>
      <c r="AH27" s="79"/>
      <c r="AI27" s="79"/>
      <c r="AJ27" s="79"/>
      <c r="AK27" s="79"/>
      <c r="AL27" s="58" t="s">
        <v>21</v>
      </c>
    </row>
    <row r="28" spans="1:38" ht="58.5" customHeight="1">
      <c r="A28" s="103"/>
      <c r="B28" s="103"/>
      <c r="C28" s="103"/>
      <c r="D28" s="103"/>
      <c r="E28" s="103"/>
      <c r="F28" s="103"/>
      <c r="G28" s="103"/>
      <c r="H28" s="103"/>
      <c r="I28" s="103"/>
      <c r="J28" s="103"/>
      <c r="K28" s="78"/>
      <c r="L28" s="102"/>
      <c r="M28" s="59"/>
      <c r="N28" s="59"/>
      <c r="O28" s="110"/>
      <c r="P28" s="102"/>
      <c r="Q28" s="102"/>
      <c r="R28" s="102"/>
      <c r="S28" s="102"/>
      <c r="T28" s="102"/>
      <c r="U28" s="102"/>
      <c r="V28" s="102"/>
      <c r="W28" s="102"/>
      <c r="X28" s="102"/>
      <c r="Y28" s="102"/>
      <c r="Z28" s="110"/>
      <c r="AA28" s="102"/>
      <c r="AB28" s="102"/>
      <c r="AC28" s="102"/>
      <c r="AD28" s="103" t="s">
        <v>122</v>
      </c>
      <c r="AE28" s="62">
        <v>38085</v>
      </c>
      <c r="AF28" s="62">
        <v>38086</v>
      </c>
      <c r="AG28" s="62">
        <v>38086</v>
      </c>
      <c r="AH28" s="79"/>
      <c r="AI28" s="79"/>
      <c r="AJ28" s="79"/>
      <c r="AK28" s="79"/>
      <c r="AL28" s="58" t="s">
        <v>161</v>
      </c>
    </row>
    <row r="29" spans="1:38" ht="68.25" customHeight="1">
      <c r="A29" s="103"/>
      <c r="B29" s="103"/>
      <c r="C29" s="103"/>
      <c r="D29" s="103"/>
      <c r="E29" s="103"/>
      <c r="F29" s="103"/>
      <c r="G29" s="103"/>
      <c r="H29" s="103"/>
      <c r="I29" s="103"/>
      <c r="J29" s="103"/>
      <c r="K29" s="78"/>
      <c r="L29" s="102"/>
      <c r="M29" s="59"/>
      <c r="N29" s="59"/>
      <c r="O29" s="110"/>
      <c r="P29" s="102"/>
      <c r="Q29" s="102"/>
      <c r="R29" s="102"/>
      <c r="S29" s="102"/>
      <c r="T29" s="102"/>
      <c r="U29" s="102"/>
      <c r="V29" s="102"/>
      <c r="W29" s="102"/>
      <c r="X29" s="102"/>
      <c r="Y29" s="102"/>
      <c r="Z29" s="110"/>
      <c r="AA29" s="102"/>
      <c r="AB29" s="102"/>
      <c r="AC29" s="102"/>
      <c r="AD29" s="133"/>
      <c r="AE29" s="62">
        <v>38176</v>
      </c>
      <c r="AF29" s="62">
        <v>38177</v>
      </c>
      <c r="AG29" s="62">
        <v>38177</v>
      </c>
      <c r="AH29" s="79"/>
      <c r="AI29" s="79"/>
      <c r="AJ29" s="79"/>
      <c r="AK29" s="79"/>
      <c r="AL29" s="63" t="s">
        <v>162</v>
      </c>
    </row>
    <row r="30" spans="1:38" ht="50.25" customHeight="1">
      <c r="A30" s="103"/>
      <c r="B30" s="103"/>
      <c r="C30" s="103"/>
      <c r="D30" s="103"/>
      <c r="E30" s="103"/>
      <c r="F30" s="103"/>
      <c r="G30" s="103"/>
      <c r="H30" s="103"/>
      <c r="I30" s="103"/>
      <c r="J30" s="103"/>
      <c r="K30" s="78"/>
      <c r="L30" s="102"/>
      <c r="M30" s="59"/>
      <c r="N30" s="59"/>
      <c r="O30" s="110"/>
      <c r="P30" s="102"/>
      <c r="Q30" s="102"/>
      <c r="R30" s="102"/>
      <c r="S30" s="102"/>
      <c r="T30" s="102"/>
      <c r="U30" s="102"/>
      <c r="V30" s="102"/>
      <c r="W30" s="102"/>
      <c r="X30" s="102"/>
      <c r="Y30" s="102"/>
      <c r="Z30" s="110"/>
      <c r="AA30" s="102"/>
      <c r="AB30" s="102"/>
      <c r="AC30" s="102"/>
      <c r="AD30" s="133"/>
      <c r="AE30" s="62">
        <v>38299</v>
      </c>
      <c r="AF30" s="62">
        <v>38300</v>
      </c>
      <c r="AG30" s="62">
        <v>38300</v>
      </c>
      <c r="AH30" s="79"/>
      <c r="AI30" s="79"/>
      <c r="AJ30" s="79"/>
      <c r="AK30" s="79"/>
      <c r="AL30" s="58" t="s">
        <v>163</v>
      </c>
    </row>
    <row r="31" spans="1:38" ht="137.25" customHeight="1">
      <c r="A31" s="103"/>
      <c r="B31" s="103"/>
      <c r="C31" s="103"/>
      <c r="D31" s="103"/>
      <c r="E31" s="103"/>
      <c r="F31" s="103"/>
      <c r="G31" s="103"/>
      <c r="H31" s="103"/>
      <c r="I31" s="103"/>
      <c r="J31" s="103"/>
      <c r="K31" s="78"/>
      <c r="L31" s="102"/>
      <c r="M31" s="59"/>
      <c r="N31" s="59"/>
      <c r="O31" s="110"/>
      <c r="P31" s="102"/>
      <c r="Q31" s="102"/>
      <c r="R31" s="102"/>
      <c r="S31" s="102"/>
      <c r="T31" s="102"/>
      <c r="U31" s="102"/>
      <c r="V31" s="102"/>
      <c r="W31" s="102"/>
      <c r="X31" s="102"/>
      <c r="Y31" s="102"/>
      <c r="Z31" s="110"/>
      <c r="AA31" s="102"/>
      <c r="AB31" s="102"/>
      <c r="AC31" s="102"/>
      <c r="AD31" s="70" t="s">
        <v>123</v>
      </c>
      <c r="AE31" s="62">
        <v>38035</v>
      </c>
      <c r="AF31" s="62">
        <v>38706</v>
      </c>
      <c r="AG31" s="62">
        <v>38706</v>
      </c>
      <c r="AH31" s="79"/>
      <c r="AI31" s="79"/>
      <c r="AJ31" s="79"/>
      <c r="AK31" s="79"/>
      <c r="AL31" s="58" t="s">
        <v>158</v>
      </c>
    </row>
    <row r="32" spans="1:38" ht="47.25" customHeight="1">
      <c r="A32" s="103" t="s">
        <v>80</v>
      </c>
      <c r="B32" s="133">
        <v>5</v>
      </c>
      <c r="C32" s="134" t="s">
        <v>183</v>
      </c>
      <c r="D32" s="103" t="s">
        <v>73</v>
      </c>
      <c r="E32" s="103" t="s">
        <v>94</v>
      </c>
      <c r="F32" s="133" t="s">
        <v>89</v>
      </c>
      <c r="G32" s="133" t="s">
        <v>96</v>
      </c>
      <c r="H32" s="103" t="s">
        <v>97</v>
      </c>
      <c r="I32" s="133">
        <v>1</v>
      </c>
      <c r="J32" s="133" t="s">
        <v>74</v>
      </c>
      <c r="K32" s="78"/>
      <c r="L32" s="102">
        <v>1</v>
      </c>
      <c r="M32" s="59"/>
      <c r="N32" s="59"/>
      <c r="O32" s="147" t="s">
        <v>6</v>
      </c>
      <c r="P32" s="148"/>
      <c r="Q32" s="148" t="e">
        <f>IF(AND(I32=0),"Sin Meta para el Indicador",IF(AND(#REF!&gt;$C$6,#REF!=$D$6,#REF!&gt;$F$16,#REF!&lt;=$G$16,#REF!=I32),"Cumplida",IF(AND(#REF!&gt;$C$6,#REF!&lt;$D$6,#REF!&lt;=$G$16,#REF!=I32),"Cumplida Anticipadamente",IF(AND(#REF!&gt;$D$6,#REF!&lt;$G$16,#REF!=I32),"Cumplida Extemporaneamente",IF(AND(#REF!&gt;=$C$6,#REF!&lt;=$G$16,#REF!&lt;I32),"En Proceso",IF(AND(#REF!=0),"No Iniciada","No Concluida"))))))</f>
        <v>#REF!</v>
      </c>
      <c r="R32" s="148" t="str">
        <f>IF(AND(J32=0),"Sin Meta para el Indicador",IF(AND(P32&gt;$C$7,P32=$D$7,P32&gt;$F$16,P32&lt;=$G$16,M32=J32),"Cumplida",IF(AND(P32&gt;$C$7,P32&lt;$D$7,P32&lt;=$G$16,M32=J32),"Cumplida Anticipadamente",IF(AND(P32&gt;$D$7,P32&lt;$G$16,M32=J32),"Cumplida Extemporaneamente",IF(AND(P32&gt;=$C$7,P32&lt;=$G$16,M32&lt;J32),"En Proceso",IF(AND(M32=0),"No Iniciada","No Concluida"))))))</f>
        <v>No Iniciada</v>
      </c>
      <c r="S32" s="148">
        <f>BV32</f>
        <v>0</v>
      </c>
      <c r="T32" s="148" t="e">
        <f>IF(AND(I32=0),0,(#REF!/I32))</f>
        <v>#REF!</v>
      </c>
      <c r="U32" s="148" t="e">
        <f>IF(AND(J32=0),0,(M32/J32))</f>
        <v>#VALUE!</v>
      </c>
      <c r="V32" s="148" t="e">
        <f>(T32+U32)/2</f>
        <v>#REF!</v>
      </c>
      <c r="W32" s="71"/>
      <c r="X32" s="71"/>
      <c r="Y32" s="71"/>
      <c r="Z32" s="144" t="s">
        <v>5</v>
      </c>
      <c r="AA32" s="102"/>
      <c r="AB32" s="101">
        <v>1</v>
      </c>
      <c r="AC32" s="101">
        <v>1</v>
      </c>
      <c r="AD32" s="60" t="s">
        <v>124</v>
      </c>
      <c r="AE32" s="62">
        <v>36923</v>
      </c>
      <c r="AF32" s="62">
        <v>38045</v>
      </c>
      <c r="AG32" s="62">
        <v>38045</v>
      </c>
      <c r="AH32" s="79"/>
      <c r="AI32" s="79"/>
      <c r="AJ32" s="79"/>
      <c r="AK32" s="79"/>
      <c r="AL32" s="56" t="s">
        <v>164</v>
      </c>
    </row>
    <row r="33" spans="1:38" ht="48.75" customHeight="1">
      <c r="A33" s="103"/>
      <c r="B33" s="133"/>
      <c r="C33" s="103"/>
      <c r="D33" s="103"/>
      <c r="E33" s="103"/>
      <c r="F33" s="133"/>
      <c r="G33" s="133"/>
      <c r="H33" s="103"/>
      <c r="I33" s="133"/>
      <c r="J33" s="133"/>
      <c r="K33" s="78"/>
      <c r="L33" s="102"/>
      <c r="M33" s="59"/>
      <c r="N33" s="59"/>
      <c r="O33" s="147"/>
      <c r="P33" s="148"/>
      <c r="Q33" s="148"/>
      <c r="R33" s="148"/>
      <c r="S33" s="148"/>
      <c r="T33" s="148"/>
      <c r="U33" s="148"/>
      <c r="V33" s="148"/>
      <c r="W33" s="71"/>
      <c r="X33" s="71"/>
      <c r="Y33" s="71"/>
      <c r="Z33" s="144"/>
      <c r="AA33" s="102"/>
      <c r="AB33" s="102"/>
      <c r="AC33" s="102"/>
      <c r="AD33" s="60" t="s">
        <v>125</v>
      </c>
      <c r="AE33" s="62">
        <v>36951</v>
      </c>
      <c r="AF33" s="62">
        <v>38077</v>
      </c>
      <c r="AG33" s="62">
        <v>38077</v>
      </c>
      <c r="AH33" s="79"/>
      <c r="AI33" s="79"/>
      <c r="AJ33" s="79"/>
      <c r="AK33" s="79"/>
      <c r="AL33" s="56" t="s">
        <v>165</v>
      </c>
    </row>
    <row r="34" spans="1:38" ht="53.25" customHeight="1">
      <c r="A34" s="103"/>
      <c r="B34" s="133"/>
      <c r="C34" s="103"/>
      <c r="D34" s="103"/>
      <c r="E34" s="103"/>
      <c r="F34" s="133"/>
      <c r="G34" s="133"/>
      <c r="H34" s="103"/>
      <c r="I34" s="133"/>
      <c r="J34" s="133"/>
      <c r="K34" s="78"/>
      <c r="L34" s="102"/>
      <c r="M34" s="59"/>
      <c r="N34" s="59"/>
      <c r="O34" s="147"/>
      <c r="P34" s="148"/>
      <c r="Q34" s="148"/>
      <c r="R34" s="148"/>
      <c r="S34" s="148"/>
      <c r="T34" s="148"/>
      <c r="U34" s="148"/>
      <c r="V34" s="148"/>
      <c r="W34" s="71"/>
      <c r="X34" s="71"/>
      <c r="Y34" s="71"/>
      <c r="Z34" s="144"/>
      <c r="AA34" s="102"/>
      <c r="AB34" s="102"/>
      <c r="AC34" s="102"/>
      <c r="AD34" s="60" t="s">
        <v>126</v>
      </c>
      <c r="AE34" s="62">
        <v>38081</v>
      </c>
      <c r="AF34" s="62">
        <v>38099</v>
      </c>
      <c r="AG34" s="62">
        <v>38099</v>
      </c>
      <c r="AH34" s="79"/>
      <c r="AI34" s="79"/>
      <c r="AJ34" s="79"/>
      <c r="AK34" s="79"/>
      <c r="AL34" s="56" t="s">
        <v>166</v>
      </c>
    </row>
    <row r="35" spans="1:38" ht="46.5" customHeight="1">
      <c r="A35" s="103"/>
      <c r="B35" s="133"/>
      <c r="C35" s="103"/>
      <c r="D35" s="103"/>
      <c r="E35" s="103"/>
      <c r="F35" s="133"/>
      <c r="G35" s="133"/>
      <c r="H35" s="103"/>
      <c r="I35" s="133"/>
      <c r="J35" s="133"/>
      <c r="K35" s="78"/>
      <c r="L35" s="102"/>
      <c r="M35" s="59"/>
      <c r="N35" s="59"/>
      <c r="O35" s="147"/>
      <c r="P35" s="148"/>
      <c r="Q35" s="148"/>
      <c r="R35" s="148"/>
      <c r="S35" s="148"/>
      <c r="T35" s="148"/>
      <c r="U35" s="148"/>
      <c r="V35" s="148"/>
      <c r="W35" s="71"/>
      <c r="X35" s="71"/>
      <c r="Y35" s="71"/>
      <c r="Z35" s="144"/>
      <c r="AA35" s="102"/>
      <c r="AB35" s="102"/>
      <c r="AC35" s="102"/>
      <c r="AD35" s="60" t="s">
        <v>127</v>
      </c>
      <c r="AE35" s="62">
        <v>38109</v>
      </c>
      <c r="AF35" s="62">
        <v>38138</v>
      </c>
      <c r="AG35" s="62">
        <v>38138</v>
      </c>
      <c r="AH35" s="79"/>
      <c r="AI35" s="79"/>
      <c r="AJ35" s="79"/>
      <c r="AK35" s="79"/>
      <c r="AL35" s="56" t="s">
        <v>167</v>
      </c>
    </row>
    <row r="36" spans="1:38" ht="78" customHeight="1">
      <c r="A36" s="136" t="s">
        <v>80</v>
      </c>
      <c r="B36" s="137">
        <v>1</v>
      </c>
      <c r="C36" s="134" t="s">
        <v>184</v>
      </c>
      <c r="D36" s="103" t="s">
        <v>73</v>
      </c>
      <c r="E36" s="103" t="s">
        <v>98</v>
      </c>
      <c r="F36" s="133" t="s">
        <v>82</v>
      </c>
      <c r="G36" s="133" t="s">
        <v>83</v>
      </c>
      <c r="H36" s="103" t="s">
        <v>99</v>
      </c>
      <c r="I36" s="133">
        <v>10</v>
      </c>
      <c r="J36" s="133">
        <v>15</v>
      </c>
      <c r="K36" s="78"/>
      <c r="L36" s="149">
        <v>15</v>
      </c>
      <c r="M36" s="59"/>
      <c r="N36" s="59"/>
      <c r="O36" s="110" t="s">
        <v>159</v>
      </c>
      <c r="P36" s="111"/>
      <c r="Q36" s="111"/>
      <c r="R36" s="111"/>
      <c r="S36" s="111"/>
      <c r="T36" s="111"/>
      <c r="U36" s="111"/>
      <c r="V36" s="111"/>
      <c r="W36" s="111"/>
      <c r="X36" s="111"/>
      <c r="Y36" s="111"/>
      <c r="Z36" s="151" t="s">
        <v>7</v>
      </c>
      <c r="AA36" s="110"/>
      <c r="AB36" s="106">
        <v>1</v>
      </c>
      <c r="AC36" s="106">
        <v>1</v>
      </c>
      <c r="AD36" s="60" t="s">
        <v>128</v>
      </c>
      <c r="AE36" s="60" t="s">
        <v>82</v>
      </c>
      <c r="AF36" s="60" t="s">
        <v>83</v>
      </c>
      <c r="AG36" s="59" t="s">
        <v>159</v>
      </c>
      <c r="AH36" s="79"/>
      <c r="AI36" s="79"/>
      <c r="AJ36" s="79"/>
      <c r="AK36" s="79"/>
      <c r="AL36" s="47" t="s">
        <v>22</v>
      </c>
    </row>
    <row r="37" spans="1:38" ht="75.75" customHeight="1">
      <c r="A37" s="136"/>
      <c r="B37" s="137"/>
      <c r="C37" s="134"/>
      <c r="D37" s="103"/>
      <c r="E37" s="103"/>
      <c r="F37" s="133"/>
      <c r="G37" s="133"/>
      <c r="H37" s="103"/>
      <c r="I37" s="133"/>
      <c r="J37" s="133"/>
      <c r="K37" s="78"/>
      <c r="L37" s="107"/>
      <c r="M37" s="59"/>
      <c r="N37" s="59"/>
      <c r="O37" s="110"/>
      <c r="P37" s="111"/>
      <c r="Q37" s="111"/>
      <c r="R37" s="111"/>
      <c r="S37" s="111"/>
      <c r="T37" s="111"/>
      <c r="U37" s="111"/>
      <c r="V37" s="111"/>
      <c r="W37" s="111"/>
      <c r="X37" s="111"/>
      <c r="Y37" s="111"/>
      <c r="Z37" s="151"/>
      <c r="AA37" s="110"/>
      <c r="AB37" s="98"/>
      <c r="AC37" s="107"/>
      <c r="AD37" s="60" t="s">
        <v>129</v>
      </c>
      <c r="AE37" s="60" t="s">
        <v>82</v>
      </c>
      <c r="AF37" s="60" t="s">
        <v>83</v>
      </c>
      <c r="AG37" s="59" t="s">
        <v>159</v>
      </c>
      <c r="AH37" s="79"/>
      <c r="AI37" s="79"/>
      <c r="AJ37" s="79"/>
      <c r="AK37" s="79"/>
      <c r="AL37" s="73" t="s">
        <v>23</v>
      </c>
    </row>
    <row r="38" spans="1:38" ht="70.5" customHeight="1">
      <c r="A38" s="136"/>
      <c r="B38" s="137"/>
      <c r="C38" s="134"/>
      <c r="D38" s="103"/>
      <c r="E38" s="103"/>
      <c r="F38" s="133"/>
      <c r="G38" s="133"/>
      <c r="H38" s="103"/>
      <c r="I38" s="133"/>
      <c r="J38" s="133"/>
      <c r="K38" s="78"/>
      <c r="L38" s="108"/>
      <c r="M38" s="59"/>
      <c r="N38" s="59"/>
      <c r="O38" s="110"/>
      <c r="P38" s="111"/>
      <c r="Q38" s="111"/>
      <c r="R38" s="111"/>
      <c r="S38" s="111"/>
      <c r="T38" s="111"/>
      <c r="U38" s="111"/>
      <c r="V38" s="111"/>
      <c r="W38" s="111"/>
      <c r="X38" s="111"/>
      <c r="Y38" s="111"/>
      <c r="Z38" s="151"/>
      <c r="AA38" s="110"/>
      <c r="AB38" s="82"/>
      <c r="AC38" s="108"/>
      <c r="AD38" s="60" t="s">
        <v>130</v>
      </c>
      <c r="AE38" s="60" t="s">
        <v>82</v>
      </c>
      <c r="AF38" s="60" t="s">
        <v>83</v>
      </c>
      <c r="AG38" s="59" t="s">
        <v>159</v>
      </c>
      <c r="AH38" s="79"/>
      <c r="AI38" s="79"/>
      <c r="AJ38" s="79"/>
      <c r="AK38" s="79"/>
      <c r="AL38" s="56" t="s">
        <v>190</v>
      </c>
    </row>
    <row r="39" spans="1:38" ht="115.5" customHeight="1">
      <c r="A39" s="72" t="s">
        <v>80</v>
      </c>
      <c r="B39" s="64">
        <v>1</v>
      </c>
      <c r="C39" s="65" t="s">
        <v>185</v>
      </c>
      <c r="D39" s="60" t="s">
        <v>73</v>
      </c>
      <c r="E39" s="60" t="s">
        <v>100</v>
      </c>
      <c r="F39" s="64" t="s">
        <v>101</v>
      </c>
      <c r="G39" s="64" t="s">
        <v>83</v>
      </c>
      <c r="H39" s="60" t="s">
        <v>102</v>
      </c>
      <c r="I39" s="64" t="s">
        <v>103</v>
      </c>
      <c r="J39" s="61">
        <v>9</v>
      </c>
      <c r="K39" s="78"/>
      <c r="L39" s="68">
        <v>9</v>
      </c>
      <c r="M39" s="79"/>
      <c r="N39" s="79"/>
      <c r="O39" s="69">
        <v>38717</v>
      </c>
      <c r="P39" s="74"/>
      <c r="Q39" s="74" t="e">
        <f>IF(AND(I39=0),"Sin Meta para el Indicador",IF(AND(#REF!&gt;$C$6,#REF!=$D$6,#REF!&gt;#REF!,#REF!&lt;=#REF!,#REF!=I39),"Cumplida",IF(AND(#REF!&gt;$C$6,#REF!&lt;$D$6,#REF!&lt;=#REF!,#REF!=I39),"Cumplida Anticipadamente",IF(AND(#REF!&gt;$D$6,#REF!&lt;#REF!,#REF!=I39),"Cumplida Extemporaneamente",IF(AND(#REF!&gt;=$C$6,#REF!&lt;=#REF!,#REF!&lt;I39),"En Proceso",IF(AND(#REF!=0),"No Iniciada","No Concluida"))))))</f>
        <v>#REF!</v>
      </c>
      <c r="R39" s="74" t="e">
        <f>IF(AND(J39=0),"Sin Meta para el Indicador",IF(AND(P39&gt;$C$7,P39=$D$7,P39&gt;#REF!,P39&lt;=#REF!,M39=J39),"Cumplida",IF(AND(P39&gt;$C$7,P39&lt;$D$7,P39&lt;=#REF!,M39=J39),"Cumplida Anticipadamente",IF(AND(P39&gt;$D$7,P39&lt;#REF!,M39=J39),"Cumplida Extemporaneamente",IF(AND(P39&gt;=$C$7,P39&lt;=#REF!,M39&lt;J39),"En Proceso",IF(AND(M39=0),"No Iniciada","No Concluida"))))))</f>
        <v>#REF!</v>
      </c>
      <c r="S39" s="74">
        <f>BV39</f>
        <v>0</v>
      </c>
      <c r="T39" s="74" t="e">
        <f>IF(AND(I39=0),0,(#REF!/I39))</f>
        <v>#REF!</v>
      </c>
      <c r="U39" s="74">
        <f>IF(AND(J39=0),0,(M39/J39))</f>
        <v>0</v>
      </c>
      <c r="V39" s="74" t="e">
        <f>(T39+U39)/2</f>
        <v>#REF!</v>
      </c>
      <c r="W39" s="75"/>
      <c r="X39" s="75"/>
      <c r="Y39" s="75"/>
      <c r="Z39" s="81" t="s">
        <v>0</v>
      </c>
      <c r="AA39" s="68"/>
      <c r="AB39" s="66">
        <v>1</v>
      </c>
      <c r="AC39" s="66">
        <v>1</v>
      </c>
      <c r="AD39" s="60" t="s">
        <v>131</v>
      </c>
      <c r="AE39" s="76" t="s">
        <v>101</v>
      </c>
      <c r="AF39" s="76" t="s">
        <v>83</v>
      </c>
      <c r="AG39" s="69">
        <v>38717</v>
      </c>
      <c r="AH39" s="79"/>
      <c r="AI39" s="79"/>
      <c r="AJ39" s="79"/>
      <c r="AK39" s="79"/>
      <c r="AL39" s="81" t="s">
        <v>0</v>
      </c>
    </row>
    <row r="40" spans="1:38" ht="69" customHeight="1">
      <c r="A40" s="136" t="s">
        <v>80</v>
      </c>
      <c r="B40" s="133">
        <v>1</v>
      </c>
      <c r="C40" s="134" t="s">
        <v>186</v>
      </c>
      <c r="D40" s="103" t="s">
        <v>73</v>
      </c>
      <c r="E40" s="103" t="s">
        <v>100</v>
      </c>
      <c r="F40" s="133" t="s">
        <v>89</v>
      </c>
      <c r="G40" s="133" t="s">
        <v>83</v>
      </c>
      <c r="H40" s="103" t="s">
        <v>104</v>
      </c>
      <c r="I40" s="133" t="s">
        <v>103</v>
      </c>
      <c r="J40" s="133">
        <v>1</v>
      </c>
      <c r="K40" s="78">
        <v>8</v>
      </c>
      <c r="L40" s="102">
        <v>8</v>
      </c>
      <c r="M40" s="80"/>
      <c r="N40" s="80"/>
      <c r="O40" s="152">
        <v>38717</v>
      </c>
      <c r="P40" s="150"/>
      <c r="Q40" s="150" t="e">
        <f>IF(AND(I40=0),"Sin Meta para el Indicador",IF(AND(#REF!&gt;$C$6,#REF!=$D$6,#REF!&gt;#REF!,#REF!&lt;=#REF!,#REF!=I40),"Cumplida",IF(AND(#REF!&gt;$C$6,#REF!&lt;$D$6,#REF!&lt;=#REF!,#REF!=I40),"Cumplida Anticipadamente",IF(AND(#REF!&gt;$D$6,#REF!&lt;#REF!,#REF!=I40),"Cumplida Extemporaneamente",IF(AND(#REF!&gt;=$C$6,#REF!&lt;=#REF!,#REF!&lt;I40),"En Proceso",IF(AND(#REF!=0),"No Iniciada","No Concluida"))))))</f>
        <v>#REF!</v>
      </c>
      <c r="R40" s="150" t="e">
        <f>IF(AND(J40=0),"Sin Meta para el Indicador",IF(AND(P40&gt;$C$7,P40=$D$7,P40&gt;#REF!,P40&lt;=#REF!,M40=J40),"Cumplida",IF(AND(P40&gt;$C$7,P40&lt;$D$7,P40&lt;=#REF!,M40=J40),"Cumplida Anticipadamente",IF(AND(P40&gt;$D$7,P40&lt;#REF!,M40=J40),"Cumplida Extemporaneamente",IF(AND(P40&gt;=$C$7,P40&lt;=#REF!,M40&lt;J40),"En Proceso",IF(AND(M40=0),"No Iniciada","No Concluida"))))))</f>
        <v>#REF!</v>
      </c>
      <c r="S40" s="150">
        <f>BV40</f>
        <v>0</v>
      </c>
      <c r="T40" s="150" t="e">
        <f>IF(AND(I40=0),0,(#REF!/I40))</f>
        <v>#REF!</v>
      </c>
      <c r="U40" s="150">
        <f>IF(AND(J40=0),0,(M40/J40))</f>
        <v>0</v>
      </c>
      <c r="V40" s="150" t="e">
        <f>(T40+U40)/2</f>
        <v>#REF!</v>
      </c>
      <c r="W40" s="74"/>
      <c r="X40" s="74"/>
      <c r="Y40" s="74"/>
      <c r="Z40" s="154" t="s">
        <v>2</v>
      </c>
      <c r="AA40" s="102"/>
      <c r="AB40" s="155">
        <v>1</v>
      </c>
      <c r="AC40" s="155">
        <v>8</v>
      </c>
      <c r="AD40" s="60" t="s">
        <v>132</v>
      </c>
      <c r="AE40" s="76" t="s">
        <v>82</v>
      </c>
      <c r="AF40" s="76" t="s">
        <v>101</v>
      </c>
      <c r="AG40" s="99" t="s">
        <v>157</v>
      </c>
      <c r="AH40" s="79"/>
      <c r="AI40" s="79"/>
      <c r="AJ40" s="79"/>
      <c r="AK40" s="79"/>
      <c r="AL40" s="154" t="s">
        <v>2</v>
      </c>
    </row>
    <row r="41" spans="1:38" ht="69" customHeight="1">
      <c r="A41" s="136"/>
      <c r="B41" s="133"/>
      <c r="C41" s="134"/>
      <c r="D41" s="103"/>
      <c r="E41" s="103"/>
      <c r="F41" s="133"/>
      <c r="G41" s="133"/>
      <c r="H41" s="103"/>
      <c r="I41" s="133"/>
      <c r="J41" s="133"/>
      <c r="K41" s="78"/>
      <c r="L41" s="102"/>
      <c r="M41" s="80"/>
      <c r="N41" s="80"/>
      <c r="O41" s="153"/>
      <c r="P41" s="150"/>
      <c r="Q41" s="150"/>
      <c r="R41" s="150"/>
      <c r="S41" s="150"/>
      <c r="T41" s="150"/>
      <c r="U41" s="150"/>
      <c r="V41" s="150"/>
      <c r="W41" s="74"/>
      <c r="X41" s="74"/>
      <c r="Y41" s="74"/>
      <c r="Z41" s="154"/>
      <c r="AA41" s="102"/>
      <c r="AB41" s="155"/>
      <c r="AC41" s="155"/>
      <c r="AD41" s="60" t="s">
        <v>133</v>
      </c>
      <c r="AE41" s="76" t="s">
        <v>134</v>
      </c>
      <c r="AF41" s="76" t="s">
        <v>83</v>
      </c>
      <c r="AG41" s="100"/>
      <c r="AH41" s="79"/>
      <c r="AI41" s="79"/>
      <c r="AJ41" s="79"/>
      <c r="AK41" s="79"/>
      <c r="AL41" s="154"/>
    </row>
    <row r="42" spans="1:38" ht="73.5" customHeight="1">
      <c r="A42" s="136" t="s">
        <v>80</v>
      </c>
      <c r="B42" s="133">
        <v>1</v>
      </c>
      <c r="C42" s="134" t="s">
        <v>187</v>
      </c>
      <c r="D42" s="103" t="s">
        <v>73</v>
      </c>
      <c r="E42" s="103" t="s">
        <v>105</v>
      </c>
      <c r="F42" s="133" t="s">
        <v>82</v>
      </c>
      <c r="G42" s="133" t="s">
        <v>106</v>
      </c>
      <c r="H42" s="103" t="s">
        <v>102</v>
      </c>
      <c r="I42" s="133">
        <v>20</v>
      </c>
      <c r="J42" s="138" t="s">
        <v>74</v>
      </c>
      <c r="K42" s="78"/>
      <c r="L42" s="102">
        <v>20</v>
      </c>
      <c r="M42" s="68"/>
      <c r="N42" s="68"/>
      <c r="O42" s="110" t="s">
        <v>169</v>
      </c>
      <c r="P42" s="111"/>
      <c r="Q42" s="111"/>
      <c r="R42" s="111"/>
      <c r="S42" s="111"/>
      <c r="T42" s="111"/>
      <c r="U42" s="111"/>
      <c r="V42" s="111"/>
      <c r="W42" s="111"/>
      <c r="X42" s="111"/>
      <c r="Y42" s="111"/>
      <c r="Z42" s="144" t="s">
        <v>170</v>
      </c>
      <c r="AA42" s="102"/>
      <c r="AB42" s="101">
        <v>1</v>
      </c>
      <c r="AC42" s="101">
        <v>1</v>
      </c>
      <c r="AD42" s="60" t="s">
        <v>135</v>
      </c>
      <c r="AE42" s="76">
        <v>37987</v>
      </c>
      <c r="AF42" s="76">
        <v>38411</v>
      </c>
      <c r="AG42" s="76">
        <v>38411</v>
      </c>
      <c r="AH42" s="79"/>
      <c r="AI42" s="79"/>
      <c r="AJ42" s="79"/>
      <c r="AK42" s="79"/>
      <c r="AL42" s="57" t="s">
        <v>171</v>
      </c>
    </row>
    <row r="43" spans="1:38" ht="33" customHeight="1">
      <c r="A43" s="136"/>
      <c r="B43" s="133"/>
      <c r="C43" s="134"/>
      <c r="D43" s="103"/>
      <c r="E43" s="103"/>
      <c r="F43" s="133"/>
      <c r="G43" s="133"/>
      <c r="H43" s="103"/>
      <c r="I43" s="133"/>
      <c r="J43" s="138"/>
      <c r="K43" s="78"/>
      <c r="L43" s="102"/>
      <c r="M43" s="68"/>
      <c r="N43" s="68"/>
      <c r="O43" s="110"/>
      <c r="P43" s="133"/>
      <c r="Q43" s="133"/>
      <c r="R43" s="133"/>
      <c r="S43" s="133"/>
      <c r="T43" s="133"/>
      <c r="U43" s="133"/>
      <c r="V43" s="133"/>
      <c r="W43" s="133"/>
      <c r="X43" s="133"/>
      <c r="Y43" s="133"/>
      <c r="Z43" s="144"/>
      <c r="AA43" s="102"/>
      <c r="AB43" s="102"/>
      <c r="AC43" s="102"/>
      <c r="AD43" s="60" t="s">
        <v>136</v>
      </c>
      <c r="AE43" s="76">
        <v>38412</v>
      </c>
      <c r="AF43" s="76">
        <v>38442</v>
      </c>
      <c r="AG43" s="76">
        <v>38442</v>
      </c>
      <c r="AH43" s="79"/>
      <c r="AI43" s="79"/>
      <c r="AJ43" s="79"/>
      <c r="AK43" s="79"/>
      <c r="AL43" s="56" t="s">
        <v>172</v>
      </c>
    </row>
    <row r="44" spans="1:38" ht="65.25" customHeight="1">
      <c r="A44" s="136" t="s">
        <v>80</v>
      </c>
      <c r="B44" s="136">
        <v>1</v>
      </c>
      <c r="C44" s="134" t="s">
        <v>188</v>
      </c>
      <c r="D44" s="103" t="s">
        <v>73</v>
      </c>
      <c r="E44" s="103" t="s">
        <v>107</v>
      </c>
      <c r="F44" s="136" t="s">
        <v>82</v>
      </c>
      <c r="G44" s="136" t="s">
        <v>83</v>
      </c>
      <c r="H44" s="103" t="s">
        <v>108</v>
      </c>
      <c r="I44" s="139">
        <v>7</v>
      </c>
      <c r="J44" s="139">
        <v>12</v>
      </c>
      <c r="K44" s="78"/>
      <c r="L44" s="102">
        <v>12</v>
      </c>
      <c r="M44" s="77"/>
      <c r="N44" s="77"/>
      <c r="O44" s="110" t="s">
        <v>177</v>
      </c>
      <c r="P44" s="111"/>
      <c r="Q44" s="111"/>
      <c r="R44" s="111"/>
      <c r="S44" s="111"/>
      <c r="T44" s="111"/>
      <c r="U44" s="111"/>
      <c r="V44" s="111"/>
      <c r="W44" s="111"/>
      <c r="X44" s="111"/>
      <c r="Y44" s="111"/>
      <c r="Z44" s="110" t="s">
        <v>8</v>
      </c>
      <c r="AA44" s="102"/>
      <c r="AB44" s="101">
        <v>1</v>
      </c>
      <c r="AC44" s="101">
        <v>1</v>
      </c>
      <c r="AD44" s="103" t="s">
        <v>137</v>
      </c>
      <c r="AE44" s="62">
        <v>37987</v>
      </c>
      <c r="AF44" s="62">
        <v>38024</v>
      </c>
      <c r="AG44" s="62">
        <v>38024</v>
      </c>
      <c r="AH44" s="79"/>
      <c r="AI44" s="79"/>
      <c r="AJ44" s="79"/>
      <c r="AK44" s="79"/>
      <c r="AL44" s="57" t="s">
        <v>173</v>
      </c>
    </row>
    <row r="45" spans="1:38" ht="64.5" customHeight="1">
      <c r="A45" s="136"/>
      <c r="B45" s="136"/>
      <c r="C45" s="134"/>
      <c r="D45" s="103"/>
      <c r="E45" s="103"/>
      <c r="F45" s="136"/>
      <c r="G45" s="136"/>
      <c r="H45" s="103"/>
      <c r="I45" s="139"/>
      <c r="J45" s="139"/>
      <c r="K45" s="78"/>
      <c r="L45" s="102"/>
      <c r="M45" s="77"/>
      <c r="N45" s="77"/>
      <c r="O45" s="110"/>
      <c r="P45" s="111"/>
      <c r="Q45" s="111"/>
      <c r="R45" s="111"/>
      <c r="S45" s="111"/>
      <c r="T45" s="111"/>
      <c r="U45" s="111"/>
      <c r="V45" s="111"/>
      <c r="W45" s="111"/>
      <c r="X45" s="111"/>
      <c r="Y45" s="111"/>
      <c r="Z45" s="110"/>
      <c r="AA45" s="102"/>
      <c r="AB45" s="102"/>
      <c r="AC45" s="102"/>
      <c r="AD45" s="103"/>
      <c r="AE45" s="62">
        <v>38038</v>
      </c>
      <c r="AF45" s="62">
        <v>38196</v>
      </c>
      <c r="AG45" s="62">
        <v>38196</v>
      </c>
      <c r="AH45" s="79"/>
      <c r="AI45" s="79"/>
      <c r="AJ45" s="79"/>
      <c r="AK45" s="79"/>
      <c r="AL45" s="57" t="s">
        <v>9</v>
      </c>
    </row>
    <row r="46" spans="1:38" ht="50.25" customHeight="1">
      <c r="A46" s="136"/>
      <c r="B46" s="136"/>
      <c r="C46" s="134"/>
      <c r="D46" s="103"/>
      <c r="E46" s="103"/>
      <c r="F46" s="136"/>
      <c r="G46" s="136"/>
      <c r="H46" s="103"/>
      <c r="I46" s="139"/>
      <c r="J46" s="139"/>
      <c r="K46" s="78"/>
      <c r="L46" s="102"/>
      <c r="M46" s="77"/>
      <c r="N46" s="77"/>
      <c r="O46" s="110"/>
      <c r="P46" s="111"/>
      <c r="Q46" s="111"/>
      <c r="R46" s="111"/>
      <c r="S46" s="111"/>
      <c r="T46" s="111"/>
      <c r="U46" s="111"/>
      <c r="V46" s="111"/>
      <c r="W46" s="111"/>
      <c r="X46" s="111"/>
      <c r="Y46" s="111"/>
      <c r="Z46" s="110"/>
      <c r="AA46" s="102"/>
      <c r="AB46" s="102"/>
      <c r="AC46" s="102"/>
      <c r="AD46" s="103"/>
      <c r="AE46" s="62">
        <v>38214</v>
      </c>
      <c r="AF46" s="62">
        <v>38352</v>
      </c>
      <c r="AG46" s="62">
        <v>38352</v>
      </c>
      <c r="AH46" s="79"/>
      <c r="AI46" s="79"/>
      <c r="AJ46" s="79"/>
      <c r="AK46" s="79"/>
      <c r="AL46" s="47" t="s">
        <v>175</v>
      </c>
    </row>
    <row r="47" spans="1:38" ht="61.5" customHeight="1">
      <c r="A47" s="136"/>
      <c r="B47" s="136"/>
      <c r="C47" s="134"/>
      <c r="D47" s="103"/>
      <c r="E47" s="103"/>
      <c r="F47" s="136"/>
      <c r="G47" s="136"/>
      <c r="H47" s="103"/>
      <c r="I47" s="139"/>
      <c r="J47" s="139"/>
      <c r="K47" s="78"/>
      <c r="L47" s="102"/>
      <c r="M47" s="77"/>
      <c r="N47" s="77"/>
      <c r="O47" s="110"/>
      <c r="P47" s="111"/>
      <c r="Q47" s="111"/>
      <c r="R47" s="111"/>
      <c r="S47" s="111"/>
      <c r="T47" s="111"/>
      <c r="U47" s="111"/>
      <c r="V47" s="111"/>
      <c r="W47" s="111"/>
      <c r="X47" s="111"/>
      <c r="Y47" s="111"/>
      <c r="Z47" s="110"/>
      <c r="AA47" s="102"/>
      <c r="AB47" s="102"/>
      <c r="AC47" s="102"/>
      <c r="AD47" s="103" t="s">
        <v>138</v>
      </c>
      <c r="AE47" s="62">
        <v>38025</v>
      </c>
      <c r="AF47" s="62">
        <v>38035</v>
      </c>
      <c r="AG47" s="62">
        <v>38035</v>
      </c>
      <c r="AH47" s="79"/>
      <c r="AI47" s="79"/>
      <c r="AJ47" s="79"/>
      <c r="AK47" s="79"/>
      <c r="AL47" s="57" t="s">
        <v>174</v>
      </c>
    </row>
    <row r="48" spans="1:38" ht="54" customHeight="1">
      <c r="A48" s="136"/>
      <c r="B48" s="136"/>
      <c r="C48" s="134"/>
      <c r="D48" s="103"/>
      <c r="E48" s="103"/>
      <c r="F48" s="136"/>
      <c r="G48" s="136"/>
      <c r="H48" s="103"/>
      <c r="I48" s="139"/>
      <c r="J48" s="139"/>
      <c r="K48" s="78"/>
      <c r="L48" s="102"/>
      <c r="M48" s="77"/>
      <c r="N48" s="77"/>
      <c r="O48" s="110"/>
      <c r="P48" s="111"/>
      <c r="Q48" s="111"/>
      <c r="R48" s="111"/>
      <c r="S48" s="111"/>
      <c r="T48" s="111"/>
      <c r="U48" s="111"/>
      <c r="V48" s="111"/>
      <c r="W48" s="111"/>
      <c r="X48" s="111"/>
      <c r="Y48" s="111"/>
      <c r="Z48" s="110"/>
      <c r="AA48" s="102"/>
      <c r="AB48" s="102"/>
      <c r="AC48" s="102"/>
      <c r="AD48" s="103"/>
      <c r="AE48" s="62">
        <v>38200</v>
      </c>
      <c r="AF48" s="62">
        <v>38210</v>
      </c>
      <c r="AG48" s="62">
        <v>38210</v>
      </c>
      <c r="AH48" s="79"/>
      <c r="AI48" s="79"/>
      <c r="AJ48" s="79"/>
      <c r="AK48" s="79"/>
      <c r="AL48" s="57" t="s">
        <v>176</v>
      </c>
    </row>
    <row r="49" spans="1:38" ht="111" customHeight="1">
      <c r="A49" s="136" t="s">
        <v>80</v>
      </c>
      <c r="B49" s="136">
        <v>3</v>
      </c>
      <c r="C49" s="134" t="s">
        <v>189</v>
      </c>
      <c r="D49" s="103" t="s">
        <v>73</v>
      </c>
      <c r="E49" s="103" t="s">
        <v>107</v>
      </c>
      <c r="F49" s="103" t="s">
        <v>109</v>
      </c>
      <c r="G49" s="103" t="s">
        <v>83</v>
      </c>
      <c r="H49" s="103" t="s">
        <v>110</v>
      </c>
      <c r="I49" s="103" t="s">
        <v>103</v>
      </c>
      <c r="J49" s="103">
        <v>34</v>
      </c>
      <c r="K49" s="78"/>
      <c r="L49" s="102">
        <v>37</v>
      </c>
      <c r="M49" s="68"/>
      <c r="N49" s="68"/>
      <c r="O49" s="110" t="s">
        <v>159</v>
      </c>
      <c r="P49" s="111"/>
      <c r="Q49" s="111"/>
      <c r="R49" s="111"/>
      <c r="S49" s="111"/>
      <c r="T49" s="111"/>
      <c r="U49" s="111"/>
      <c r="V49" s="111"/>
      <c r="W49" s="111"/>
      <c r="X49" s="111"/>
      <c r="Y49" s="111"/>
      <c r="Z49" s="140" t="s">
        <v>1</v>
      </c>
      <c r="AA49" s="102"/>
      <c r="AB49" s="101">
        <v>1</v>
      </c>
      <c r="AC49" s="101">
        <f>37/34</f>
        <v>1.088235294117647</v>
      </c>
      <c r="AD49" s="60" t="s">
        <v>139</v>
      </c>
      <c r="AE49" s="62">
        <v>38650</v>
      </c>
      <c r="AF49" s="62">
        <v>38668</v>
      </c>
      <c r="AG49" s="67">
        <v>38668</v>
      </c>
      <c r="AH49" s="79"/>
      <c r="AI49" s="79"/>
      <c r="AJ49" s="79"/>
      <c r="AK49" s="79"/>
      <c r="AL49" s="59" t="s">
        <v>10</v>
      </c>
    </row>
    <row r="50" spans="1:38" ht="66" customHeight="1">
      <c r="A50" s="136"/>
      <c r="B50" s="136"/>
      <c r="C50" s="134"/>
      <c r="D50" s="103"/>
      <c r="E50" s="103"/>
      <c r="F50" s="103"/>
      <c r="G50" s="103"/>
      <c r="H50" s="103"/>
      <c r="I50" s="103"/>
      <c r="J50" s="103"/>
      <c r="K50" s="78"/>
      <c r="L50" s="102"/>
      <c r="M50" s="68"/>
      <c r="N50" s="68"/>
      <c r="O50" s="110"/>
      <c r="P50" s="111"/>
      <c r="Q50" s="111"/>
      <c r="R50" s="111"/>
      <c r="S50" s="111"/>
      <c r="T50" s="111"/>
      <c r="U50" s="111"/>
      <c r="V50" s="111"/>
      <c r="W50" s="111"/>
      <c r="X50" s="111"/>
      <c r="Y50" s="111"/>
      <c r="Z50" s="110"/>
      <c r="AA50" s="102"/>
      <c r="AB50" s="102"/>
      <c r="AC50" s="102"/>
      <c r="AD50" s="60" t="s">
        <v>140</v>
      </c>
      <c r="AE50" s="62">
        <v>38657</v>
      </c>
      <c r="AF50" s="62">
        <v>38671</v>
      </c>
      <c r="AG50" s="67">
        <v>38671</v>
      </c>
      <c r="AH50" s="79"/>
      <c r="AI50" s="79"/>
      <c r="AJ50" s="79"/>
      <c r="AK50" s="79"/>
      <c r="AL50" s="59" t="s">
        <v>11</v>
      </c>
    </row>
    <row r="51" spans="1:38" ht="176.25" customHeight="1">
      <c r="A51" s="136"/>
      <c r="B51" s="136"/>
      <c r="C51" s="134"/>
      <c r="D51" s="103"/>
      <c r="E51" s="103"/>
      <c r="F51" s="103"/>
      <c r="G51" s="103"/>
      <c r="H51" s="103"/>
      <c r="I51" s="103"/>
      <c r="J51" s="103"/>
      <c r="K51" s="78"/>
      <c r="L51" s="102"/>
      <c r="M51" s="68"/>
      <c r="N51" s="68"/>
      <c r="O51" s="110"/>
      <c r="P51" s="111"/>
      <c r="Q51" s="111"/>
      <c r="R51" s="111"/>
      <c r="S51" s="111"/>
      <c r="T51" s="111"/>
      <c r="U51" s="111"/>
      <c r="V51" s="111"/>
      <c r="W51" s="111"/>
      <c r="X51" s="111"/>
      <c r="Y51" s="111"/>
      <c r="Z51" s="110"/>
      <c r="AA51" s="102"/>
      <c r="AB51" s="102"/>
      <c r="AC51" s="102"/>
      <c r="AD51" s="60" t="s">
        <v>141</v>
      </c>
      <c r="AE51" s="62">
        <v>38677</v>
      </c>
      <c r="AF51" s="62">
        <v>38701</v>
      </c>
      <c r="AG51" s="67">
        <v>38701</v>
      </c>
      <c r="AH51" s="79"/>
      <c r="AI51" s="79"/>
      <c r="AJ51" s="79"/>
      <c r="AK51" s="79"/>
      <c r="AL51" s="59" t="s">
        <v>12</v>
      </c>
    </row>
  </sheetData>
  <mergeCells count="320">
    <mergeCell ref="U42:U43"/>
    <mergeCell ref="V42:V43"/>
    <mergeCell ref="AB40:AB41"/>
    <mergeCell ref="AC40:AC41"/>
    <mergeCell ref="W42:W43"/>
    <mergeCell ref="X42:X43"/>
    <mergeCell ref="Y42:Y43"/>
    <mergeCell ref="Z42:Z43"/>
    <mergeCell ref="AA42:AA43"/>
    <mergeCell ref="Z40:Z41"/>
    <mergeCell ref="AL40:AL41"/>
    <mergeCell ref="L42:L43"/>
    <mergeCell ref="O42:O43"/>
    <mergeCell ref="P42:P43"/>
    <mergeCell ref="Q42:Q43"/>
    <mergeCell ref="R42:R43"/>
    <mergeCell ref="S42:S43"/>
    <mergeCell ref="T42:T43"/>
    <mergeCell ref="AA40:AA41"/>
    <mergeCell ref="V40:V41"/>
    <mergeCell ref="M24:M26"/>
    <mergeCell ref="N24:N26"/>
    <mergeCell ref="AB24:AB26"/>
    <mergeCell ref="AC24:AC26"/>
    <mergeCell ref="Y24:Y26"/>
    <mergeCell ref="Z24:Z26"/>
    <mergeCell ref="AA24:AA26"/>
    <mergeCell ref="V24:V26"/>
    <mergeCell ref="W24:W26"/>
    <mergeCell ref="X24:X26"/>
    <mergeCell ref="AA49:AA51"/>
    <mergeCell ref="V49:V51"/>
    <mergeCell ref="W49:W51"/>
    <mergeCell ref="X49:X51"/>
    <mergeCell ref="Y49:Y51"/>
    <mergeCell ref="AA44:AA48"/>
    <mergeCell ref="L49:L51"/>
    <mergeCell ref="O49:O51"/>
    <mergeCell ref="P49:P51"/>
    <mergeCell ref="Q49:Q51"/>
    <mergeCell ref="R49:R51"/>
    <mergeCell ref="S49:S51"/>
    <mergeCell ref="T49:T51"/>
    <mergeCell ref="U49:U51"/>
    <mergeCell ref="Z49:Z51"/>
    <mergeCell ref="W44:W48"/>
    <mergeCell ref="X44:X48"/>
    <mergeCell ref="Y44:Y48"/>
    <mergeCell ref="Z44:Z48"/>
    <mergeCell ref="L44:L48"/>
    <mergeCell ref="O44:O48"/>
    <mergeCell ref="P44:P48"/>
    <mergeCell ref="Q44:Q48"/>
    <mergeCell ref="R44:R48"/>
    <mergeCell ref="S44:S48"/>
    <mergeCell ref="T44:T48"/>
    <mergeCell ref="U44:U48"/>
    <mergeCell ref="V44:V48"/>
    <mergeCell ref="Z36:Z38"/>
    <mergeCell ref="AA36:AA38"/>
    <mergeCell ref="L40:L41"/>
    <mergeCell ref="O40:O41"/>
    <mergeCell ref="P40:P41"/>
    <mergeCell ref="Q40:Q41"/>
    <mergeCell ref="R40:R41"/>
    <mergeCell ref="S40:S41"/>
    <mergeCell ref="T40:T41"/>
    <mergeCell ref="U40:U41"/>
    <mergeCell ref="V36:V38"/>
    <mergeCell ref="W36:W38"/>
    <mergeCell ref="X36:X38"/>
    <mergeCell ref="U36:U38"/>
    <mergeCell ref="Y36:Y38"/>
    <mergeCell ref="I12:I16"/>
    <mergeCell ref="AA32:AA35"/>
    <mergeCell ref="L36:L38"/>
    <mergeCell ref="O36:O38"/>
    <mergeCell ref="P36:P38"/>
    <mergeCell ref="Q36:Q38"/>
    <mergeCell ref="R36:R38"/>
    <mergeCell ref="S36:S38"/>
    <mergeCell ref="T36:T38"/>
    <mergeCell ref="V32:V35"/>
    <mergeCell ref="Z32:Z35"/>
    <mergeCell ref="A12:A16"/>
    <mergeCell ref="B12:B16"/>
    <mergeCell ref="C12:C16"/>
    <mergeCell ref="D12:D16"/>
    <mergeCell ref="E12:E16"/>
    <mergeCell ref="F12:F16"/>
    <mergeCell ref="G12:G16"/>
    <mergeCell ref="H12:H16"/>
    <mergeCell ref="R32:R35"/>
    <mergeCell ref="S32:S35"/>
    <mergeCell ref="T32:T35"/>
    <mergeCell ref="U32:U35"/>
    <mergeCell ref="L32:L35"/>
    <mergeCell ref="O32:O35"/>
    <mergeCell ref="P32:P35"/>
    <mergeCell ref="Q32:Q35"/>
    <mergeCell ref="L27:L31"/>
    <mergeCell ref="O27:O31"/>
    <mergeCell ref="P27:P31"/>
    <mergeCell ref="Q27:Q31"/>
    <mergeCell ref="R27:R31"/>
    <mergeCell ref="S27:S31"/>
    <mergeCell ref="T27:T31"/>
    <mergeCell ref="U24:U26"/>
    <mergeCell ref="Y20:Y23"/>
    <mergeCell ref="Z20:Z23"/>
    <mergeCell ref="AA20:AA23"/>
    <mergeCell ref="L24:L26"/>
    <mergeCell ref="O24:O26"/>
    <mergeCell ref="P24:P26"/>
    <mergeCell ref="Q24:Q26"/>
    <mergeCell ref="R24:R26"/>
    <mergeCell ref="S24:S26"/>
    <mergeCell ref="T24:T26"/>
    <mergeCell ref="U20:U23"/>
    <mergeCell ref="V20:V23"/>
    <mergeCell ref="W20:W23"/>
    <mergeCell ref="X20:X23"/>
    <mergeCell ref="Y17:Y19"/>
    <mergeCell ref="Z17:Z19"/>
    <mergeCell ref="AA17:AA19"/>
    <mergeCell ref="L20:L23"/>
    <mergeCell ref="O20:O23"/>
    <mergeCell ref="P20:P23"/>
    <mergeCell ref="Q20:Q23"/>
    <mergeCell ref="R20:R23"/>
    <mergeCell ref="S20:S23"/>
    <mergeCell ref="T20:T23"/>
    <mergeCell ref="U17:U19"/>
    <mergeCell ref="V17:V19"/>
    <mergeCell ref="W17:W19"/>
    <mergeCell ref="X17:X19"/>
    <mergeCell ref="T17:T19"/>
    <mergeCell ref="I44:I48"/>
    <mergeCell ref="X12:X16"/>
    <mergeCell ref="Y12:Y16"/>
    <mergeCell ref="L17:L19"/>
    <mergeCell ref="O17:O19"/>
    <mergeCell ref="P17:P19"/>
    <mergeCell ref="Q17:Q19"/>
    <mergeCell ref="R17:R19"/>
    <mergeCell ref="S17:S19"/>
    <mergeCell ref="I49:I51"/>
    <mergeCell ref="J49:J51"/>
    <mergeCell ref="AD28:AD30"/>
    <mergeCell ref="AD44:AD46"/>
    <mergeCell ref="AD47:AD48"/>
    <mergeCell ref="U27:U31"/>
    <mergeCell ref="V27:V31"/>
    <mergeCell ref="W27:W31"/>
    <mergeCell ref="X27:X31"/>
    <mergeCell ref="Y27:Y31"/>
    <mergeCell ref="E49:E51"/>
    <mergeCell ref="F49:F51"/>
    <mergeCell ref="G49:G51"/>
    <mergeCell ref="H49:H51"/>
    <mergeCell ref="A49:A51"/>
    <mergeCell ref="B49:B51"/>
    <mergeCell ref="C49:C51"/>
    <mergeCell ref="D49:D51"/>
    <mergeCell ref="J42:J43"/>
    <mergeCell ref="A44:A48"/>
    <mergeCell ref="B44:B48"/>
    <mergeCell ref="C44:C48"/>
    <mergeCell ref="D44:D48"/>
    <mergeCell ref="E44:E48"/>
    <mergeCell ref="F44:F48"/>
    <mergeCell ref="G44:G48"/>
    <mergeCell ref="H44:H48"/>
    <mergeCell ref="J44:J48"/>
    <mergeCell ref="J40:J41"/>
    <mergeCell ref="A42:A43"/>
    <mergeCell ref="B42:B43"/>
    <mergeCell ref="C42:C43"/>
    <mergeCell ref="D42:D43"/>
    <mergeCell ref="E42:E43"/>
    <mergeCell ref="F42:F43"/>
    <mergeCell ref="G42:G43"/>
    <mergeCell ref="H42:H43"/>
    <mergeCell ref="I42:I43"/>
    <mergeCell ref="J36:J38"/>
    <mergeCell ref="A40:A41"/>
    <mergeCell ref="B40:B41"/>
    <mergeCell ref="C40:C41"/>
    <mergeCell ref="D40:D41"/>
    <mergeCell ref="E40:E41"/>
    <mergeCell ref="F40:F41"/>
    <mergeCell ref="G40:G41"/>
    <mergeCell ref="H40:H41"/>
    <mergeCell ref="I40:I41"/>
    <mergeCell ref="J32:J35"/>
    <mergeCell ref="A36:A38"/>
    <mergeCell ref="B36:B38"/>
    <mergeCell ref="C36:C38"/>
    <mergeCell ref="D36:D38"/>
    <mergeCell ref="E36:E38"/>
    <mergeCell ref="F36:F38"/>
    <mergeCell ref="G36:G38"/>
    <mergeCell ref="H36:H38"/>
    <mergeCell ref="I36:I38"/>
    <mergeCell ref="J27:J31"/>
    <mergeCell ref="A32:A35"/>
    <mergeCell ref="B32:B35"/>
    <mergeCell ref="C32:C35"/>
    <mergeCell ref="D32:D35"/>
    <mergeCell ref="E32:E35"/>
    <mergeCell ref="F32:F35"/>
    <mergeCell ref="G32:G35"/>
    <mergeCell ref="H32:H35"/>
    <mergeCell ref="I32:I35"/>
    <mergeCell ref="J24:J26"/>
    <mergeCell ref="A27:A31"/>
    <mergeCell ref="B27:B31"/>
    <mergeCell ref="C27:C31"/>
    <mergeCell ref="D27:D31"/>
    <mergeCell ref="E27:E31"/>
    <mergeCell ref="F27:F31"/>
    <mergeCell ref="G27:G31"/>
    <mergeCell ref="H27:H31"/>
    <mergeCell ref="I27:I31"/>
    <mergeCell ref="J20:J23"/>
    <mergeCell ref="A24:A26"/>
    <mergeCell ref="B24:B26"/>
    <mergeCell ref="C24:C26"/>
    <mergeCell ref="D24:D26"/>
    <mergeCell ref="E24:E26"/>
    <mergeCell ref="F24:F26"/>
    <mergeCell ref="G24:G26"/>
    <mergeCell ref="H24:H26"/>
    <mergeCell ref="I24:I26"/>
    <mergeCell ref="J17:J19"/>
    <mergeCell ref="A20:A23"/>
    <mergeCell ref="B20:B23"/>
    <mergeCell ref="C20:C23"/>
    <mergeCell ref="D20:D23"/>
    <mergeCell ref="E20:E23"/>
    <mergeCell ref="F20:F23"/>
    <mergeCell ref="G20:G23"/>
    <mergeCell ref="H20:H23"/>
    <mergeCell ref="I20:I23"/>
    <mergeCell ref="AG17:AG19"/>
    <mergeCell ref="A17:A19"/>
    <mergeCell ref="B17:B19"/>
    <mergeCell ref="C17:C19"/>
    <mergeCell ref="D17:D19"/>
    <mergeCell ref="E17:E19"/>
    <mergeCell ref="F17:F19"/>
    <mergeCell ref="G17:G19"/>
    <mergeCell ref="H17:H19"/>
    <mergeCell ref="I17:I19"/>
    <mergeCell ref="L8:N8"/>
    <mergeCell ref="T8:V8"/>
    <mergeCell ref="W8:Y8"/>
    <mergeCell ref="AI8:AK8"/>
    <mergeCell ref="AD8:AD9"/>
    <mergeCell ref="AE8:AE9"/>
    <mergeCell ref="AF8:AF9"/>
    <mergeCell ref="AC8:AC9"/>
    <mergeCell ref="AB8:AB9"/>
    <mergeCell ref="A4:B4"/>
    <mergeCell ref="A5:B5"/>
    <mergeCell ref="C7:C9"/>
    <mergeCell ref="D7:D9"/>
    <mergeCell ref="B6:K6"/>
    <mergeCell ref="E7:E9"/>
    <mergeCell ref="F7:G8"/>
    <mergeCell ref="H7:H9"/>
    <mergeCell ref="I7:K8"/>
    <mergeCell ref="J12:J16"/>
    <mergeCell ref="A10:AL10"/>
    <mergeCell ref="M6:Y7"/>
    <mergeCell ref="Z6:Z9"/>
    <mergeCell ref="AA6:AA9"/>
    <mergeCell ref="O8:P8"/>
    <mergeCell ref="Q8:S8"/>
    <mergeCell ref="AL6:AL9"/>
    <mergeCell ref="A7:A9"/>
    <mergeCell ref="B7:B9"/>
    <mergeCell ref="AB42:AB43"/>
    <mergeCell ref="AC42:AC43"/>
    <mergeCell ref="AB17:AB19"/>
    <mergeCell ref="AC17:AC19"/>
    <mergeCell ref="AB32:AB35"/>
    <mergeCell ref="AC32:AC35"/>
    <mergeCell ref="AB36:AB38"/>
    <mergeCell ref="AC36:AC38"/>
    <mergeCell ref="AC27:AC31"/>
    <mergeCell ref="U12:U16"/>
    <mergeCell ref="V12:V16"/>
    <mergeCell ref="W12:W16"/>
    <mergeCell ref="AB6:AC7"/>
    <mergeCell ref="AB12:AB16"/>
    <mergeCell ref="AC12:AC16"/>
    <mergeCell ref="A11:AL11"/>
    <mergeCell ref="Q12:Q16"/>
    <mergeCell ref="R12:R16"/>
    <mergeCell ref="P12:P16"/>
    <mergeCell ref="L12:L16"/>
    <mergeCell ref="O12:O16"/>
    <mergeCell ref="S12:S16"/>
    <mergeCell ref="T12:T16"/>
    <mergeCell ref="Z12:Z16"/>
    <mergeCell ref="AA12:AA16"/>
    <mergeCell ref="AD13:AD16"/>
    <mergeCell ref="Z27:Z31"/>
    <mergeCell ref="AA27:AA31"/>
    <mergeCell ref="AG40:AG41"/>
    <mergeCell ref="AB49:AB51"/>
    <mergeCell ref="AC49:AC51"/>
    <mergeCell ref="AG12:AG14"/>
    <mergeCell ref="AG15:AG16"/>
    <mergeCell ref="AB44:AB48"/>
    <mergeCell ref="AC44:AC48"/>
    <mergeCell ref="AB20:AB23"/>
    <mergeCell ref="AC20:AC23"/>
    <mergeCell ref="AB27:AB31"/>
  </mergeCells>
  <printOptions horizontalCentered="1"/>
  <pageMargins left="1.1811023622047245" right="0.3937007874015748" top="0.3937007874015748" bottom="0.3937007874015748" header="0" footer="0.1968503937007874"/>
  <pageSetup horizontalDpi="600" verticalDpi="600" orientation="landscape" paperSize="5" scale="52" r:id="rId4"/>
  <headerFooter alignWithMargins="0">
    <oddFooter>&amp;C&amp;8&amp;P de &amp;N</oddFooter>
  </headerFooter>
  <rowBreaks count="1" manualBreakCount="1">
    <brk id="35"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2006-02-08T16:41:06Z</cp:lastPrinted>
  <dcterms:created xsi:type="dcterms:W3CDTF">2005-11-22T15:52:34Z</dcterms:created>
  <dcterms:modified xsi:type="dcterms:W3CDTF">2006-05-04T15:17:06Z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-1458654161</vt:i4>
  </property>
  <property fmtid="{D5CDD505-2E9C-101B-9397-08002B2CF9AE}" pid="3" name="_EmailSubject">
    <vt:lpwstr>seguimientos Planes de accion 2005</vt:lpwstr>
  </property>
  <property fmtid="{D5CDD505-2E9C-101B-9397-08002B2CF9AE}" pid="4" name="_AuthorEmailDisplayName">
    <vt:lpwstr>Nelson Navarrete</vt:lpwstr>
  </property>
  <property fmtid="{D5CDD505-2E9C-101B-9397-08002B2CF9AE}" pid="5" name="_PreviousAdHocReviewCycleID">
    <vt:i4>-910195121</vt:i4>
  </property>
  <property fmtid="{D5CDD505-2E9C-101B-9397-08002B2CF9AE}" pid="6" name="_AuthorEmail">
    <vt:lpwstr>Nelson@mincomercio.gov.co</vt:lpwstr>
  </property>
  <property fmtid="{D5CDD505-2E9C-101B-9397-08002B2CF9AE}" pid="7" name="_ReviewingToolsShownOnce">
    <vt:lpwstr/>
  </property>
</Properties>
</file>