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2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<sst xmlns="http://schemas.openxmlformats.org/spreadsheetml/2006/main" count="77" uniqueCount="39">
  <si>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</si>
  <si>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</si>
  <si>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</si>
  <si>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</si>
  <si>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</si>
  <si>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</si>
  <si>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</si>
  <si>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</si>
  <si>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</si>
  <si>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</si>
  <si>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</si>
  <si>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</si>
  <si>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</si>
  <si>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</si>
  <si>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</si>
  <si>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</si>
  <si>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</si>
  <si>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</si>
  <si>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</si>
  <si>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</si>
  <si>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</si>
  <si>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</si>
  <si>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</si>
  <si>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</si>
  <si>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</si>
  <si>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</si>
  <si>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</si>
  <si>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</si>
  <si>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</si>
  <si>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</si>
  <si>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</si>
  <si>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</si>
  <si>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</si>
  <si>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</si>
  <si>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</si>
  <si>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INFORME DE EJECUCIÓN PRESUPUESTAL ACUMULADA MARZO 31 DE 2023  </t>
  </si>
  <si>
    <t>INFORME DE EJECUCIÓN PRESUPUESTAL ACUMULADA MARZO 31 DE 2023</t>
  </si>
  <si>
    <t>INFORME DE EJECUCIÓN PRESUPUESTAL ACUMULADA MARZO 31 DE  2023</t>
  </si>
  <si>
    <t xml:space="preserve">GENERADO: ABRIL 03 DE 2023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</si>
</sst>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10"/>
      <name val="Montserrat"/>
      <family val="0"/>
    </font>
    <font>
      <b/>
      <sz val="7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33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57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58" fillId="2" borderId="0" xfId="0" applyNumberFormat="1" applyFont="1" applyFill="1" applyBorder="1" applyAlignment="1">
      <alignment horizontal="right" vertical="center" wrapText="1"/>
    </xf>
    <xf numFmtId="10" fontId="58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/>
    </xf>
    <xf numFmtId="0" fontId="60" fillId="34" borderId="13" xfId="0" applyFont="1" applyFill="1" applyBorder="1" applyAlignment="1">
      <alignment horizontal="center" vertical="center"/>
    </xf>
    <xf numFmtId="4" fontId="60" fillId="34" borderId="13" xfId="0" applyNumberFormat="1" applyFont="1" applyFill="1" applyBorder="1" applyAlignment="1">
      <alignment horizontal="center" vertical="justify" wrapText="1"/>
    </xf>
    <xf numFmtId="0" fontId="60" fillId="34" borderId="13" xfId="0" applyFont="1" applyFill="1" applyBorder="1" applyAlignment="1">
      <alignment horizontal="center" vertical="justify" wrapText="1"/>
    </xf>
    <xf numFmtId="0" fontId="61" fillId="35" borderId="13" xfId="0" applyFont="1" applyFill="1" applyBorder="1" applyAlignment="1">
      <alignment horizontal="center" vertical="justify" wrapText="1"/>
    </xf>
    <xf numFmtId="0" fontId="61" fillId="35" borderId="13" xfId="0" applyFont="1" applyFill="1" applyBorder="1" applyAlignment="1">
      <alignment horizontal="center" vertical="justify"/>
    </xf>
    <xf numFmtId="0" fontId="61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58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58" fillId="2" borderId="19" xfId="0" applyNumberFormat="1" applyFont="1" applyFill="1" applyBorder="1" applyAlignment="1">
      <alignment horizontal="right" vertical="center" wrapText="1"/>
    </xf>
    <xf numFmtId="10" fontId="58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3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64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65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horizontal="right" vertical="center" wrapText="1" readingOrder="1"/>
    </xf>
    <xf numFmtId="0" fontId="58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10" fontId="66" fillId="2" borderId="0" xfId="0" applyNumberFormat="1" applyFont="1" applyFill="1" applyBorder="1" applyAlignment="1">
      <alignment horizontal="right" vertical="center" wrapText="1"/>
    </xf>
    <xf numFmtId="0" fontId="64" fillId="35" borderId="21" xfId="0" applyFont="1" applyFill="1" applyBorder="1" applyAlignment="1">
      <alignment horizontal="center" vertical="justify" wrapText="1"/>
    </xf>
    <xf numFmtId="0" fontId="61" fillId="35" borderId="22" xfId="0" applyFont="1" applyFill="1" applyBorder="1" applyAlignment="1">
      <alignment horizontal="center" vertical="justify" wrapText="1"/>
    </xf>
    <xf numFmtId="0" fontId="61" fillId="35" borderId="22" xfId="0" applyFont="1" applyFill="1" applyBorder="1" applyAlignment="1">
      <alignment horizontal="center" vertical="justify"/>
    </xf>
    <xf numFmtId="0" fontId="61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0" fontId="3" fillId="0" borderId="25" xfId="0" applyNumberFormat="1" applyFont="1" applyFill="1" applyBorder="1" applyAlignment="1">
      <alignment horizontal="right" vertical="center" wrapText="1"/>
    </xf>
    <xf numFmtId="4" fontId="58" fillId="2" borderId="24" xfId="0" applyNumberFormat="1" applyFont="1" applyFill="1" applyBorder="1" applyAlignment="1">
      <alignment horizontal="right" vertical="center" wrapText="1"/>
    </xf>
    <xf numFmtId="10" fontId="58" fillId="2" borderId="25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10" fontId="4" fillId="33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0" fontId="64" fillId="35" borderId="29" xfId="0" applyFont="1" applyFill="1" applyBorder="1" applyAlignment="1">
      <alignment horizontal="center" vertical="justify" wrapText="1"/>
    </xf>
    <xf numFmtId="0" fontId="61" fillId="35" borderId="30" xfId="0" applyFont="1" applyFill="1" applyBorder="1" applyAlignment="1">
      <alignment horizontal="center" vertical="justify" wrapText="1"/>
    </xf>
    <xf numFmtId="0" fontId="61" fillId="35" borderId="30" xfId="0" applyFont="1" applyFill="1" applyBorder="1" applyAlignment="1">
      <alignment horizontal="center" vertical="justify"/>
    </xf>
    <xf numFmtId="0" fontId="61" fillId="35" borderId="31" xfId="0" applyFont="1" applyFill="1" applyBorder="1" applyAlignment="1">
      <alignment horizontal="center" vertical="justify"/>
    </xf>
    <xf numFmtId="4" fontId="3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10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0" fontId="59" fillId="34" borderId="32" xfId="0" applyFont="1" applyFill="1" applyBorder="1" applyAlignment="1">
      <alignment/>
    </xf>
    <xf numFmtId="0" fontId="60" fillId="34" borderId="22" xfId="0" applyFont="1" applyFill="1" applyBorder="1" applyAlignment="1">
      <alignment horizontal="center" vertical="center"/>
    </xf>
    <xf numFmtId="4" fontId="60" fillId="34" borderId="22" xfId="0" applyNumberFormat="1" applyFont="1" applyFill="1" applyBorder="1" applyAlignment="1">
      <alignment horizontal="center" vertical="justify" wrapText="1"/>
    </xf>
    <xf numFmtId="0" fontId="60" fillId="34" borderId="22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58" fillId="2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>
      <alignment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63" fillId="2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vertical="center" wrapText="1"/>
    </xf>
    <xf numFmtId="4" fontId="58" fillId="2" borderId="0" xfId="0" applyNumberFormat="1" applyFont="1" applyFill="1" applyBorder="1" applyAlignment="1">
      <alignment vertical="center" wrapText="1"/>
    </xf>
    <xf numFmtId="4" fontId="56" fillId="0" borderId="0" xfId="54" applyNumberFormat="1" applyFont="1" applyFill="1" applyBorder="1" applyAlignment="1">
      <alignment horizontal="right" vertical="center" wrapText="1" readingOrder="1"/>
      <protection/>
    </xf>
    <xf numFmtId="4" fontId="63" fillId="2" borderId="0" xfId="54" applyNumberFormat="1" applyFont="1" applyFill="1" applyBorder="1" applyAlignment="1">
      <alignment horizontal="right" vertical="center" wrapText="1" readingOrder="1"/>
      <protection/>
    </xf>
    <xf numFmtId="4" fontId="57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2019300</xdr:colOff>
      <xdr:row>2</xdr:row>
      <xdr:rowOff>142875</xdr:rowOff>
    </xdr:to>
    <xdr:pic>
      <xdr:nvPicPr>
        <xdr:cNvPr id="1" name="Imagen 2" descr="cid:image003.jpg@01D9191D.0AD50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15" zoomScaleNormal="115" zoomScalePageLayoutView="0" workbookViewId="0" topLeftCell="A1">
      <selection activeCell="I4" sqref="I4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  <col min="15" max="15" width="16.421875" style="0" bestFit="1" customWidth="1"/>
  </cols>
  <sheetData>
    <row r="1" ht="12.75">
      <c r="J1" s="1"/>
    </row>
    <row r="2" spans="1:13" ht="12.75">
      <c r="A2" s="131" t="s">
        <v>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1" customHeight="1">
      <c r="A3" s="131" t="s">
        <v>35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9.5" customHeight="1" thickBot="1">
      <c r="A4" s="127"/>
      <c r="B4" s="127"/>
      <c r="C4" s="128"/>
      <c r="D4" s="128"/>
      <c r="E4" s="128"/>
      <c r="F4" s="128"/>
      <c r="G4" s="128"/>
      <c r="H4" s="128"/>
      <c r="I4" s="130" t="s">
        <v>38</v>
      </c>
      <c r="J4" s="128"/>
      <c r="K4" s="129"/>
      <c r="L4" s="129"/>
      <c r="M4" s="129"/>
    </row>
    <row r="5" spans="1:13" ht="43.5" customHeight="1" thickBot="1" thickTop="1">
      <c r="A5" s="36"/>
      <c r="B5" s="37" t="s">
        <v>3</v>
      </c>
      <c r="C5" s="38" t="s">
        <v>11</v>
      </c>
      <c r="D5" s="39" t="s">
        <v>6</v>
      </c>
      <c r="E5" s="38" t="s">
        <v>15</v>
      </c>
      <c r="F5" s="38" t="s">
        <v>16</v>
      </c>
      <c r="G5" s="39" t="s">
        <v>21</v>
      </c>
      <c r="H5" s="39" t="s">
        <v>19</v>
      </c>
      <c r="I5" s="39" t="s">
        <v>22</v>
      </c>
      <c r="J5" s="63" t="s">
        <v>7</v>
      </c>
      <c r="K5" s="40" t="s">
        <v>9</v>
      </c>
      <c r="L5" s="41" t="s">
        <v>23</v>
      </c>
      <c r="M5" s="42" t="s">
        <v>8</v>
      </c>
    </row>
    <row r="6" spans="1:13" ht="9.75" customHeight="1">
      <c r="A6" s="43"/>
      <c r="B6" s="3"/>
      <c r="C6" s="3"/>
      <c r="D6" s="3"/>
      <c r="E6" s="3"/>
      <c r="F6" s="3"/>
      <c r="G6" s="3"/>
      <c r="H6" s="3"/>
      <c r="I6" s="3"/>
      <c r="J6" s="43"/>
      <c r="K6" s="3"/>
      <c r="L6" s="3"/>
      <c r="M6" s="44"/>
    </row>
    <row r="7" spans="1:13" ht="18" customHeight="1">
      <c r="A7" s="45" t="s">
        <v>26</v>
      </c>
      <c r="B7" s="35" t="s">
        <v>0</v>
      </c>
      <c r="C7" s="31">
        <f>SUM(C8:C11)</f>
        <v>409808042000</v>
      </c>
      <c r="D7" s="31">
        <f aca="true" t="shared" si="0" ref="D7:I7">SUM(D8:D11)</f>
        <v>420808042000</v>
      </c>
      <c r="E7" s="31">
        <f t="shared" si="0"/>
        <v>1187338000</v>
      </c>
      <c r="F7" s="31">
        <f t="shared" si="0"/>
        <v>419620704000</v>
      </c>
      <c r="G7" s="31">
        <f t="shared" si="0"/>
        <v>291328617249.09</v>
      </c>
      <c r="H7" s="31">
        <f t="shared" si="0"/>
        <v>82600831530.04001</v>
      </c>
      <c r="I7" s="31">
        <f t="shared" si="0"/>
        <v>82567193817.76001</v>
      </c>
      <c r="J7" s="54">
        <f aca="true" t="shared" si="1" ref="J7:J13">+F7-G7</f>
        <v>128292086750.90997</v>
      </c>
      <c r="K7" s="28">
        <f aca="true" t="shared" si="2" ref="K7:K13">+G7/F7</f>
        <v>0.6942665470793596</v>
      </c>
      <c r="L7" s="28">
        <f>+H7/F7</f>
        <v>0.19684641568600963</v>
      </c>
      <c r="M7" s="33">
        <f aca="true" t="shared" si="3" ref="M7:M13">+I7/F7</f>
        <v>0.19676625350154317</v>
      </c>
    </row>
    <row r="8" spans="1:13" ht="29.25" customHeight="1">
      <c r="A8" s="46"/>
      <c r="B8" s="18" t="s">
        <v>1</v>
      </c>
      <c r="C8" s="16">
        <f aca="true" t="shared" si="4" ref="C8:I11">+C23+C38</f>
        <v>61470414000</v>
      </c>
      <c r="D8" s="16">
        <f t="shared" si="4"/>
        <v>61470414000</v>
      </c>
      <c r="E8" s="16">
        <f t="shared" si="4"/>
        <v>1187338000</v>
      </c>
      <c r="F8" s="16">
        <f t="shared" si="4"/>
        <v>60283076000</v>
      </c>
      <c r="G8" s="16">
        <f t="shared" si="4"/>
        <v>11540958498</v>
      </c>
      <c r="H8" s="16">
        <f t="shared" si="4"/>
        <v>11319182248</v>
      </c>
      <c r="I8" s="16">
        <f t="shared" si="4"/>
        <v>11319182248</v>
      </c>
      <c r="J8" s="64">
        <f t="shared" si="1"/>
        <v>48742117502</v>
      </c>
      <c r="K8" s="19">
        <f t="shared" si="2"/>
        <v>0.19144607846487463</v>
      </c>
      <c r="L8" s="19">
        <f aca="true" t="shared" si="5" ref="L8:L13">+H8/F8</f>
        <v>0.18776716450235553</v>
      </c>
      <c r="M8" s="27">
        <f t="shared" si="3"/>
        <v>0.18776716450235553</v>
      </c>
    </row>
    <row r="9" spans="1:13" ht="25.5" customHeight="1">
      <c r="A9" s="46"/>
      <c r="B9" s="20" t="s">
        <v>13</v>
      </c>
      <c r="C9" s="16">
        <f t="shared" si="4"/>
        <v>22540426000</v>
      </c>
      <c r="D9" s="16">
        <f t="shared" si="4"/>
        <v>22540426000</v>
      </c>
      <c r="E9" s="16">
        <f t="shared" si="4"/>
        <v>0</v>
      </c>
      <c r="F9" s="16">
        <f t="shared" si="4"/>
        <v>22540426000</v>
      </c>
      <c r="G9" s="16">
        <f t="shared" si="4"/>
        <v>15279217359.83</v>
      </c>
      <c r="H9" s="16">
        <f t="shared" si="4"/>
        <v>5105667428.78</v>
      </c>
      <c r="I9" s="16">
        <f t="shared" si="4"/>
        <v>5072029716.5</v>
      </c>
      <c r="J9" s="64">
        <f t="shared" si="1"/>
        <v>7261208640.17</v>
      </c>
      <c r="K9" s="19">
        <f t="shared" si="2"/>
        <v>0.6778584113640975</v>
      </c>
      <c r="L9" s="19">
        <f t="shared" si="5"/>
        <v>0.22651157652388645</v>
      </c>
      <c r="M9" s="27">
        <f t="shared" si="3"/>
        <v>0.22501924837179207</v>
      </c>
    </row>
    <row r="10" spans="1:15" ht="26.25" customHeight="1">
      <c r="A10" s="46"/>
      <c r="B10" s="18" t="s">
        <v>4</v>
      </c>
      <c r="C10" s="16">
        <f t="shared" si="4"/>
        <v>310240582000</v>
      </c>
      <c r="D10" s="16">
        <f t="shared" si="4"/>
        <v>321240582000</v>
      </c>
      <c r="E10" s="16">
        <f t="shared" si="4"/>
        <v>0</v>
      </c>
      <c r="F10" s="16">
        <f t="shared" si="4"/>
        <v>321240582000</v>
      </c>
      <c r="G10" s="16">
        <f t="shared" si="4"/>
        <v>250942623327.26</v>
      </c>
      <c r="H10" s="16">
        <f t="shared" si="4"/>
        <v>52610163789.26</v>
      </c>
      <c r="I10" s="16">
        <f t="shared" si="4"/>
        <v>52610163789.26</v>
      </c>
      <c r="J10" s="64">
        <f t="shared" si="1"/>
        <v>70297958672.73999</v>
      </c>
      <c r="K10" s="19">
        <f t="shared" si="2"/>
        <v>0.7811672540403379</v>
      </c>
      <c r="L10" s="19">
        <f t="shared" si="5"/>
        <v>0.16377184807011713</v>
      </c>
      <c r="M10" s="27">
        <f t="shared" si="3"/>
        <v>0.16377184807011713</v>
      </c>
      <c r="O10" s="1"/>
    </row>
    <row r="11" spans="1:13" ht="24.75" customHeight="1">
      <c r="A11" s="46"/>
      <c r="B11" s="21" t="s">
        <v>18</v>
      </c>
      <c r="C11" s="16">
        <f t="shared" si="4"/>
        <v>15556620000</v>
      </c>
      <c r="D11" s="16">
        <f t="shared" si="4"/>
        <v>15556620000</v>
      </c>
      <c r="E11" s="16">
        <f t="shared" si="4"/>
        <v>0</v>
      </c>
      <c r="F11" s="16">
        <f t="shared" si="4"/>
        <v>15556620000</v>
      </c>
      <c r="G11" s="16">
        <f t="shared" si="4"/>
        <v>13565818064</v>
      </c>
      <c r="H11" s="16">
        <f t="shared" si="4"/>
        <v>13565818064</v>
      </c>
      <c r="I11" s="16">
        <f t="shared" si="4"/>
        <v>13565818064</v>
      </c>
      <c r="J11" s="64">
        <f t="shared" si="1"/>
        <v>1990801936</v>
      </c>
      <c r="K11" s="19">
        <f t="shared" si="2"/>
        <v>0.872028632440723</v>
      </c>
      <c r="L11" s="19">
        <f t="shared" si="5"/>
        <v>0.872028632440723</v>
      </c>
      <c r="M11" s="27">
        <f t="shared" si="3"/>
        <v>0.872028632440723</v>
      </c>
    </row>
    <row r="12" spans="1:13" ht="23.25" customHeight="1">
      <c r="A12" s="47" t="s">
        <v>25</v>
      </c>
      <c r="B12" s="57" t="s">
        <v>31</v>
      </c>
      <c r="C12" s="31">
        <f>+C27</f>
        <v>1015261019</v>
      </c>
      <c r="D12" s="31">
        <f aca="true" t="shared" si="6" ref="D12:I12">+D27</f>
        <v>1015261019</v>
      </c>
      <c r="E12" s="31">
        <f t="shared" si="6"/>
        <v>0</v>
      </c>
      <c r="F12" s="31">
        <f t="shared" si="6"/>
        <v>1015261019</v>
      </c>
      <c r="G12" s="31">
        <f t="shared" si="6"/>
        <v>0</v>
      </c>
      <c r="H12" s="31">
        <f t="shared" si="6"/>
        <v>0</v>
      </c>
      <c r="I12" s="31">
        <f t="shared" si="6"/>
        <v>0</v>
      </c>
      <c r="J12" s="54">
        <f t="shared" si="1"/>
        <v>1015261019</v>
      </c>
      <c r="K12" s="28">
        <f>+G12/F12</f>
        <v>0</v>
      </c>
      <c r="L12" s="28">
        <f>+H12/F12</f>
        <v>0</v>
      </c>
      <c r="M12" s="33">
        <f>+I12/F12</f>
        <v>0</v>
      </c>
    </row>
    <row r="13" spans="1:13" ht="21" customHeight="1">
      <c r="A13" s="47" t="s">
        <v>27</v>
      </c>
      <c r="B13" s="35" t="s">
        <v>2</v>
      </c>
      <c r="C13" s="31">
        <f aca="true" t="shared" si="7" ref="C13:I13">+C28+C42</f>
        <v>310330230533</v>
      </c>
      <c r="D13" s="31">
        <f t="shared" si="7"/>
        <v>310330230533</v>
      </c>
      <c r="E13" s="31">
        <f t="shared" si="7"/>
        <v>0</v>
      </c>
      <c r="F13" s="31">
        <f t="shared" si="7"/>
        <v>310330230533</v>
      </c>
      <c r="G13" s="31">
        <f t="shared" si="7"/>
        <v>18227922901.13</v>
      </c>
      <c r="H13" s="31">
        <f t="shared" si="7"/>
        <v>1806648876.83</v>
      </c>
      <c r="I13" s="31">
        <f t="shared" si="7"/>
        <v>1615492160.83</v>
      </c>
      <c r="J13" s="54">
        <f t="shared" si="1"/>
        <v>292102307631.87</v>
      </c>
      <c r="K13" s="28">
        <f t="shared" si="2"/>
        <v>0.05873718093729729</v>
      </c>
      <c r="L13" s="28">
        <f t="shared" si="5"/>
        <v>0.005821697981943412</v>
      </c>
      <c r="M13" s="29">
        <f t="shared" si="3"/>
        <v>0.00520571959120886</v>
      </c>
    </row>
    <row r="14" spans="1:13" ht="7.5" customHeight="1">
      <c r="A14" s="48"/>
      <c r="B14" s="22"/>
      <c r="C14" s="23"/>
      <c r="D14" s="17"/>
      <c r="E14" s="17"/>
      <c r="F14" s="17"/>
      <c r="G14" s="17"/>
      <c r="H14" s="17"/>
      <c r="I14" s="17"/>
      <c r="J14" s="65"/>
      <c r="K14" s="24"/>
      <c r="L14" s="24"/>
      <c r="M14" s="49"/>
    </row>
    <row r="15" spans="1:13" ht="13.5" thickBot="1">
      <c r="A15" s="50"/>
      <c r="B15" s="51" t="s">
        <v>30</v>
      </c>
      <c r="C15" s="62">
        <f aca="true" t="shared" si="8" ref="C15:I15">+C30+C44</f>
        <v>721153533552</v>
      </c>
      <c r="D15" s="62">
        <f t="shared" si="8"/>
        <v>732153533552</v>
      </c>
      <c r="E15" s="62">
        <f t="shared" si="8"/>
        <v>1187338000</v>
      </c>
      <c r="F15" s="62">
        <f t="shared" si="8"/>
        <v>730966195552</v>
      </c>
      <c r="G15" s="62">
        <f t="shared" si="8"/>
        <v>309556540150.22003</v>
      </c>
      <c r="H15" s="62">
        <f t="shared" si="8"/>
        <v>84407480406.87001</v>
      </c>
      <c r="I15" s="62">
        <f t="shared" si="8"/>
        <v>84182685978.59001</v>
      </c>
      <c r="J15" s="66">
        <f>+F15-G15</f>
        <v>421409655401.77997</v>
      </c>
      <c r="K15" s="52">
        <f>+G15/F15</f>
        <v>0.4234895430649208</v>
      </c>
      <c r="L15" s="52">
        <f>+H15/F15</f>
        <v>0.11547384943448506</v>
      </c>
      <c r="M15" s="53">
        <f>+I15/F15</f>
        <v>0.11516631889525097</v>
      </c>
    </row>
    <row r="16" spans="1:13" ht="15" customHeight="1" thickTop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</row>
    <row r="17" spans="1:13" ht="16.5" customHeight="1">
      <c r="A17" s="131" t="s">
        <v>12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ht="24" customHeight="1">
      <c r="A18" s="131" t="s">
        <v>36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ht="16.5" customHeight="1" thickBot="1">
      <c r="A19" s="6"/>
      <c r="B19" s="6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</row>
    <row r="20" spans="1:13" ht="36" customHeight="1" thickBot="1" thickTop="1">
      <c r="A20" s="36"/>
      <c r="B20" s="37" t="s">
        <v>3</v>
      </c>
      <c r="C20" s="38" t="s">
        <v>11</v>
      </c>
      <c r="D20" s="38" t="s">
        <v>6</v>
      </c>
      <c r="E20" s="38" t="s">
        <v>15</v>
      </c>
      <c r="F20" s="38" t="s">
        <v>16</v>
      </c>
      <c r="G20" s="38" t="s">
        <v>17</v>
      </c>
      <c r="H20" s="38" t="s">
        <v>10</v>
      </c>
      <c r="I20" s="39" t="s">
        <v>22</v>
      </c>
      <c r="J20" s="93" t="s">
        <v>7</v>
      </c>
      <c r="K20" s="94" t="s">
        <v>9</v>
      </c>
      <c r="L20" s="95" t="s">
        <v>20</v>
      </c>
      <c r="M20" s="96" t="s">
        <v>8</v>
      </c>
    </row>
    <row r="21" spans="1:13" ht="12.75" customHeight="1">
      <c r="A21" s="61"/>
      <c r="B21" s="4"/>
      <c r="C21" s="5"/>
      <c r="D21" s="5"/>
      <c r="E21" s="5"/>
      <c r="F21" s="5"/>
      <c r="G21" s="5"/>
      <c r="H21" s="5"/>
      <c r="I21" s="5"/>
      <c r="J21" s="97"/>
      <c r="K21" s="5"/>
      <c r="L21" s="5"/>
      <c r="M21" s="98"/>
    </row>
    <row r="22" spans="1:13" ht="24.75" customHeight="1">
      <c r="A22" s="45" t="s">
        <v>26</v>
      </c>
      <c r="B22" s="34" t="s">
        <v>0</v>
      </c>
      <c r="C22" s="31">
        <f>SUM(C23:C26)</f>
        <v>392430208000</v>
      </c>
      <c r="D22" s="31">
        <f>SUM(D23:D26)</f>
        <v>403430208000</v>
      </c>
      <c r="E22" s="31">
        <v>0</v>
      </c>
      <c r="F22" s="31">
        <f>SUM(F23:F26)</f>
        <v>403430208000</v>
      </c>
      <c r="G22" s="31">
        <f>SUM(G23:G26)</f>
        <v>287461756280.27</v>
      </c>
      <c r="H22" s="31">
        <f>SUM(H23:H26)</f>
        <v>79574769455.13</v>
      </c>
      <c r="I22" s="31">
        <f>SUM(I23:I26)</f>
        <v>79574769455.13</v>
      </c>
      <c r="J22" s="54">
        <f aca="true" t="shared" si="9" ref="J22:J28">+F22-G22</f>
        <v>115968451719.72998</v>
      </c>
      <c r="K22" s="32">
        <f aca="true" t="shared" si="10" ref="K22:K28">+G22/F22</f>
        <v>0.7125439557572001</v>
      </c>
      <c r="L22" s="32">
        <f aca="true" t="shared" si="11" ref="L22:L28">+H22/F22</f>
        <v>0.19724544141010383</v>
      </c>
      <c r="M22" s="33">
        <f aca="true" t="shared" si="12" ref="M22:M28">+I22/F22</f>
        <v>0.19724544141010383</v>
      </c>
    </row>
    <row r="23" spans="1:13" ht="21" customHeight="1">
      <c r="A23" s="46"/>
      <c r="B23" s="20" t="s">
        <v>1</v>
      </c>
      <c r="C23" s="70">
        <v>46186259000</v>
      </c>
      <c r="D23" s="16">
        <v>46186259000</v>
      </c>
      <c r="E23" s="14">
        <v>0</v>
      </c>
      <c r="F23" s="16">
        <f aca="true" t="shared" si="13" ref="F23:F28">+D23-E23</f>
        <v>46186259000</v>
      </c>
      <c r="G23" s="70">
        <v>8788952549</v>
      </c>
      <c r="H23" s="70">
        <v>8579711983</v>
      </c>
      <c r="I23" s="70">
        <v>8579711983</v>
      </c>
      <c r="J23" s="99">
        <f t="shared" si="9"/>
        <v>37397306451</v>
      </c>
      <c r="K23" s="15">
        <f t="shared" si="10"/>
        <v>0.19029366610965395</v>
      </c>
      <c r="L23" s="15">
        <f t="shared" si="11"/>
        <v>0.18576330208948078</v>
      </c>
      <c r="M23" s="100">
        <f t="shared" si="12"/>
        <v>0.18576330208948078</v>
      </c>
    </row>
    <row r="24" spans="1:13" ht="30.75" customHeight="1">
      <c r="A24" s="46"/>
      <c r="B24" s="20" t="s">
        <v>13</v>
      </c>
      <c r="C24" s="16">
        <v>20516237000</v>
      </c>
      <c r="D24" s="16">
        <v>20516237000</v>
      </c>
      <c r="E24" s="14">
        <v>0</v>
      </c>
      <c r="F24" s="16">
        <f t="shared" si="13"/>
        <v>20516237000</v>
      </c>
      <c r="G24" s="70">
        <v>14170828326.01</v>
      </c>
      <c r="H24" s="70">
        <v>4825541604.87</v>
      </c>
      <c r="I24" s="70">
        <v>4825541604.87</v>
      </c>
      <c r="J24" s="99">
        <f t="shared" si="9"/>
        <v>6345408673.99</v>
      </c>
      <c r="K24" s="15">
        <f t="shared" si="10"/>
        <v>0.6907128400792991</v>
      </c>
      <c r="L24" s="15">
        <f t="shared" si="11"/>
        <v>0.235205978799621</v>
      </c>
      <c r="M24" s="100">
        <f t="shared" si="12"/>
        <v>0.235205978799621</v>
      </c>
    </row>
    <row r="25" spans="1:13" ht="22.5" customHeight="1">
      <c r="A25" s="46"/>
      <c r="B25" s="20" t="s">
        <v>4</v>
      </c>
      <c r="C25" s="16">
        <v>310175482000</v>
      </c>
      <c r="D25" s="16">
        <v>321175482000</v>
      </c>
      <c r="E25" s="16">
        <v>0</v>
      </c>
      <c r="F25" s="16">
        <f t="shared" si="13"/>
        <v>321175482000</v>
      </c>
      <c r="G25" s="124">
        <v>250936157341.26</v>
      </c>
      <c r="H25" s="124">
        <v>52603697803.26</v>
      </c>
      <c r="I25" s="124">
        <v>52603697803.26</v>
      </c>
      <c r="J25" s="99">
        <f t="shared" si="9"/>
        <v>70239324658.73999</v>
      </c>
      <c r="K25" s="15">
        <f t="shared" si="10"/>
        <v>0.781305458868308</v>
      </c>
      <c r="L25" s="15">
        <f t="shared" si="11"/>
        <v>0.16378491121330363</v>
      </c>
      <c r="M25" s="100">
        <f t="shared" si="12"/>
        <v>0.16378491121330363</v>
      </c>
    </row>
    <row r="26" spans="1:13" ht="24.75" customHeight="1">
      <c r="A26" s="46"/>
      <c r="B26" s="21" t="s">
        <v>18</v>
      </c>
      <c r="C26" s="16">
        <v>15552230000</v>
      </c>
      <c r="D26" s="16">
        <v>15552230000</v>
      </c>
      <c r="E26" s="16">
        <v>0</v>
      </c>
      <c r="F26" s="16">
        <f t="shared" si="13"/>
        <v>15552230000</v>
      </c>
      <c r="G26" s="70">
        <v>13565818064</v>
      </c>
      <c r="H26" s="70">
        <v>13565818064</v>
      </c>
      <c r="I26" s="70">
        <v>13565818064</v>
      </c>
      <c r="J26" s="99">
        <f t="shared" si="9"/>
        <v>1986411936</v>
      </c>
      <c r="K26" s="15">
        <f t="shared" si="10"/>
        <v>0.8722747840020371</v>
      </c>
      <c r="L26" s="15">
        <f t="shared" si="11"/>
        <v>0.8722747840020371</v>
      </c>
      <c r="M26" s="100">
        <f t="shared" si="12"/>
        <v>0.8722747840020371</v>
      </c>
    </row>
    <row r="27" spans="1:13" ht="27" customHeight="1">
      <c r="A27" s="47" t="s">
        <v>25</v>
      </c>
      <c r="B27" s="57" t="s">
        <v>31</v>
      </c>
      <c r="C27" s="31">
        <v>1015261019</v>
      </c>
      <c r="D27" s="31">
        <v>1015261019</v>
      </c>
      <c r="E27" s="31">
        <v>0</v>
      </c>
      <c r="F27" s="31">
        <f t="shared" si="13"/>
        <v>1015261019</v>
      </c>
      <c r="G27" s="121">
        <v>0</v>
      </c>
      <c r="H27" s="121">
        <v>0</v>
      </c>
      <c r="I27" s="121">
        <v>0</v>
      </c>
      <c r="J27" s="54">
        <f t="shared" si="9"/>
        <v>1015261019</v>
      </c>
      <c r="K27" s="32">
        <f t="shared" si="10"/>
        <v>0</v>
      </c>
      <c r="L27" s="32">
        <f t="shared" si="11"/>
        <v>0</v>
      </c>
      <c r="M27" s="33">
        <f t="shared" si="12"/>
        <v>0</v>
      </c>
    </row>
    <row r="28" spans="1:13" ht="21" customHeight="1">
      <c r="A28" s="47" t="s">
        <v>27</v>
      </c>
      <c r="B28" s="30" t="s">
        <v>2</v>
      </c>
      <c r="C28" s="31">
        <v>296975230533</v>
      </c>
      <c r="D28" s="31">
        <v>296975230533</v>
      </c>
      <c r="E28" s="31">
        <v>0</v>
      </c>
      <c r="F28" s="31">
        <f t="shared" si="13"/>
        <v>296975230533</v>
      </c>
      <c r="G28" s="125">
        <v>11762080875.83</v>
      </c>
      <c r="H28" s="125">
        <v>1445053283.32</v>
      </c>
      <c r="I28" s="125">
        <v>1291544208.32</v>
      </c>
      <c r="J28" s="54">
        <f t="shared" si="9"/>
        <v>285213149657.17</v>
      </c>
      <c r="K28" s="32">
        <f t="shared" si="10"/>
        <v>0.03960626903031562</v>
      </c>
      <c r="L28" s="75">
        <f t="shared" si="11"/>
        <v>0.004865905081465793</v>
      </c>
      <c r="M28" s="33">
        <f t="shared" si="12"/>
        <v>0.0043489963994707065</v>
      </c>
    </row>
    <row r="29" spans="1:13" ht="3" customHeight="1">
      <c r="A29" s="119"/>
      <c r="B29" s="25"/>
      <c r="C29" s="17"/>
      <c r="D29" s="17"/>
      <c r="E29" s="17"/>
      <c r="F29" s="14"/>
      <c r="G29" s="17"/>
      <c r="H29" s="17"/>
      <c r="I29" s="17"/>
      <c r="J29" s="101"/>
      <c r="K29" s="2"/>
      <c r="L29" s="2"/>
      <c r="M29" s="102"/>
    </row>
    <row r="30" spans="1:13" ht="27" customHeight="1" thickBot="1">
      <c r="A30" s="50"/>
      <c r="B30" s="120" t="s">
        <v>28</v>
      </c>
      <c r="C30" s="62">
        <f>+C22+C27+C28</f>
        <v>690420699552</v>
      </c>
      <c r="D30" s="62">
        <f aca="true" t="shared" si="14" ref="D30:J30">+D22+D27+D28</f>
        <v>701420699552</v>
      </c>
      <c r="E30" s="62">
        <f t="shared" si="14"/>
        <v>0</v>
      </c>
      <c r="F30" s="62">
        <f t="shared" si="14"/>
        <v>701420699552</v>
      </c>
      <c r="G30" s="62">
        <f t="shared" si="14"/>
        <v>299223837156.10004</v>
      </c>
      <c r="H30" s="62">
        <f t="shared" si="14"/>
        <v>81019822738.45001</v>
      </c>
      <c r="I30" s="62">
        <f t="shared" si="14"/>
        <v>80866313663.45001</v>
      </c>
      <c r="J30" s="66">
        <f t="shared" si="14"/>
        <v>402196862395.89996</v>
      </c>
      <c r="K30" s="103">
        <f>+G30/F30</f>
        <v>0.42659681607231636</v>
      </c>
      <c r="L30" s="103">
        <f>+H30/F30</f>
        <v>0.11550817190054082</v>
      </c>
      <c r="M30" s="104">
        <f>+I30/F30</f>
        <v>0.11528931740266522</v>
      </c>
    </row>
    <row r="31" spans="1:13" ht="18.75" customHeight="1" thickTop="1">
      <c r="A31" s="59"/>
      <c r="B31" s="60"/>
      <c r="C31" s="56"/>
      <c r="D31" s="56"/>
      <c r="E31" s="56"/>
      <c r="F31" s="56"/>
      <c r="G31" s="56"/>
      <c r="H31" s="56"/>
      <c r="I31" s="56"/>
      <c r="J31" s="56"/>
      <c r="K31" s="2"/>
      <c r="L31" s="2"/>
      <c r="M31" s="2"/>
    </row>
    <row r="32" spans="1:13" ht="22.5" customHeight="1">
      <c r="A32" s="131" t="s">
        <v>24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14.25" customHeight="1">
      <c r="A33" s="131" t="s">
        <v>37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0.5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0"/>
      <c r="K34" s="13"/>
      <c r="L34" s="13"/>
      <c r="M34" s="13"/>
    </row>
    <row r="35" spans="1:13" ht="24" customHeight="1" thickBot="1" thickTop="1">
      <c r="A35" s="105"/>
      <c r="B35" s="106" t="s">
        <v>3</v>
      </c>
      <c r="C35" s="107" t="s">
        <v>11</v>
      </c>
      <c r="D35" s="107" t="s">
        <v>6</v>
      </c>
      <c r="E35" s="107" t="s">
        <v>15</v>
      </c>
      <c r="F35" s="107" t="s">
        <v>16</v>
      </c>
      <c r="G35" s="107" t="s">
        <v>14</v>
      </c>
      <c r="H35" s="107" t="s">
        <v>10</v>
      </c>
      <c r="I35" s="108" t="s">
        <v>22</v>
      </c>
      <c r="J35" s="76" t="s">
        <v>7</v>
      </c>
      <c r="K35" s="77" t="s">
        <v>9</v>
      </c>
      <c r="L35" s="78" t="s">
        <v>20</v>
      </c>
      <c r="M35" s="79" t="s">
        <v>8</v>
      </c>
    </row>
    <row r="36" spans="1:13" ht="11.25" customHeight="1">
      <c r="A36" s="109"/>
      <c r="B36" s="4"/>
      <c r="C36" s="5"/>
      <c r="D36" s="5"/>
      <c r="E36" s="5"/>
      <c r="F36" s="5"/>
      <c r="G36" s="5"/>
      <c r="H36" s="5"/>
      <c r="I36" s="5"/>
      <c r="J36" s="80"/>
      <c r="K36" s="5"/>
      <c r="L36" s="5"/>
      <c r="M36" s="81"/>
    </row>
    <row r="37" spans="1:13" ht="19.5" customHeight="1">
      <c r="A37" s="110" t="s">
        <v>26</v>
      </c>
      <c r="B37" s="30" t="s">
        <v>0</v>
      </c>
      <c r="C37" s="69">
        <f aca="true" t="shared" si="15" ref="C37:I37">SUM(C38:C41)</f>
        <v>17377834000</v>
      </c>
      <c r="D37" s="69">
        <f t="shared" si="15"/>
        <v>17377834000</v>
      </c>
      <c r="E37" s="69">
        <f t="shared" si="15"/>
        <v>1187338000</v>
      </c>
      <c r="F37" s="69">
        <f t="shared" si="15"/>
        <v>16190496000</v>
      </c>
      <c r="G37" s="31">
        <f>SUM(G38:G41)</f>
        <v>3866860968.8199997</v>
      </c>
      <c r="H37" s="31">
        <f t="shared" si="15"/>
        <v>3026062074.91</v>
      </c>
      <c r="I37" s="31">
        <f t="shared" si="15"/>
        <v>2992424362.63</v>
      </c>
      <c r="J37" s="82">
        <f aca="true" t="shared" si="16" ref="J37:J42">+F37-G37</f>
        <v>12323635031.18</v>
      </c>
      <c r="K37" s="32">
        <f aca="true" t="shared" si="17" ref="K37:K42">+G37/F37</f>
        <v>0.23883523820517913</v>
      </c>
      <c r="L37" s="32">
        <f aca="true" t="shared" si="18" ref="L37:L42">+H37/F37</f>
        <v>0.1869036053565005</v>
      </c>
      <c r="M37" s="83">
        <f aca="true" t="shared" si="19" ref="M37:M42">+I37/F37</f>
        <v>0.18482598449300133</v>
      </c>
    </row>
    <row r="38" spans="1:13" ht="24.75" customHeight="1">
      <c r="A38" s="111"/>
      <c r="B38" s="18" t="s">
        <v>1</v>
      </c>
      <c r="C38" s="122">
        <v>15284155000</v>
      </c>
      <c r="D38" s="122">
        <v>15284155000</v>
      </c>
      <c r="E38" s="70">
        <v>1187338000</v>
      </c>
      <c r="F38" s="122">
        <f>+D38-E38</f>
        <v>14096817000</v>
      </c>
      <c r="G38" s="70">
        <v>2752005949</v>
      </c>
      <c r="H38" s="70">
        <v>2739470265</v>
      </c>
      <c r="I38" s="70">
        <v>2739470265</v>
      </c>
      <c r="J38" s="84">
        <f t="shared" si="16"/>
        <v>11344811051</v>
      </c>
      <c r="K38" s="15">
        <f t="shared" si="17"/>
        <v>0.19522179716172808</v>
      </c>
      <c r="L38" s="15">
        <f t="shared" si="18"/>
        <v>0.19433254081400078</v>
      </c>
      <c r="M38" s="85">
        <f t="shared" si="19"/>
        <v>0.19433254081400078</v>
      </c>
    </row>
    <row r="39" spans="1:13" ht="19.5" customHeight="1">
      <c r="A39" s="111"/>
      <c r="B39" s="20" t="s">
        <v>13</v>
      </c>
      <c r="C39" s="122">
        <v>2024189000</v>
      </c>
      <c r="D39" s="122">
        <v>2024189000</v>
      </c>
      <c r="E39" s="122">
        <v>0</v>
      </c>
      <c r="F39" s="122">
        <f>+D39-E39</f>
        <v>2024189000</v>
      </c>
      <c r="G39" s="126">
        <v>1108389033.82</v>
      </c>
      <c r="H39" s="126">
        <v>280125823.91</v>
      </c>
      <c r="I39" s="126">
        <v>246488111.63</v>
      </c>
      <c r="J39" s="84">
        <f t="shared" si="16"/>
        <v>915799966.1800001</v>
      </c>
      <c r="K39" s="15">
        <f t="shared" si="17"/>
        <v>0.5475719084630931</v>
      </c>
      <c r="L39" s="15">
        <f t="shared" si="18"/>
        <v>0.13838916420848055</v>
      </c>
      <c r="M39" s="85">
        <f t="shared" si="19"/>
        <v>0.12177129291286534</v>
      </c>
    </row>
    <row r="40" spans="1:13" ht="29.25" customHeight="1">
      <c r="A40" s="111"/>
      <c r="B40" s="18" t="s">
        <v>4</v>
      </c>
      <c r="C40" s="122">
        <v>65100000</v>
      </c>
      <c r="D40" s="122">
        <v>65100000</v>
      </c>
      <c r="E40" s="122">
        <v>0</v>
      </c>
      <c r="F40" s="122">
        <f>+D40-E40</f>
        <v>65100000</v>
      </c>
      <c r="G40" s="124">
        <v>6465986</v>
      </c>
      <c r="H40" s="124">
        <v>6465986</v>
      </c>
      <c r="I40" s="124">
        <v>6465986</v>
      </c>
      <c r="J40" s="84">
        <f t="shared" si="16"/>
        <v>58634014</v>
      </c>
      <c r="K40" s="15">
        <f t="shared" si="17"/>
        <v>0.09932390168970814</v>
      </c>
      <c r="L40" s="15">
        <f t="shared" si="18"/>
        <v>0.09932390168970814</v>
      </c>
      <c r="M40" s="85">
        <f t="shared" si="19"/>
        <v>0.09932390168970814</v>
      </c>
    </row>
    <row r="41" spans="1:13" ht="21.75" customHeight="1">
      <c r="A41" s="112"/>
      <c r="B41" s="21" t="s">
        <v>18</v>
      </c>
      <c r="C41" s="122">
        <v>4390000</v>
      </c>
      <c r="D41" s="122">
        <v>4390000</v>
      </c>
      <c r="E41" s="122">
        <v>0</v>
      </c>
      <c r="F41" s="122">
        <f>+D41-E41</f>
        <v>4390000</v>
      </c>
      <c r="G41" s="16">
        <v>0</v>
      </c>
      <c r="H41" s="16">
        <v>0</v>
      </c>
      <c r="I41" s="16">
        <v>0</v>
      </c>
      <c r="J41" s="84">
        <f t="shared" si="16"/>
        <v>4390000</v>
      </c>
      <c r="K41" s="15">
        <f t="shared" si="17"/>
        <v>0</v>
      </c>
      <c r="L41" s="15">
        <f t="shared" si="18"/>
        <v>0</v>
      </c>
      <c r="M41" s="85">
        <f t="shared" si="19"/>
        <v>0</v>
      </c>
    </row>
    <row r="42" spans="1:13" ht="21.75" customHeight="1">
      <c r="A42" s="113" t="s">
        <v>27</v>
      </c>
      <c r="B42" s="71" t="s">
        <v>2</v>
      </c>
      <c r="C42" s="123">
        <v>13355000000</v>
      </c>
      <c r="D42" s="123">
        <v>13355000000</v>
      </c>
      <c r="E42" s="123">
        <v>0</v>
      </c>
      <c r="F42" s="123">
        <f>+D42-E42</f>
        <v>13355000000</v>
      </c>
      <c r="G42" s="121">
        <v>6465842025.3</v>
      </c>
      <c r="H42" s="121">
        <v>361595593.51</v>
      </c>
      <c r="I42" s="121">
        <v>323947952.51</v>
      </c>
      <c r="J42" s="86">
        <f t="shared" si="16"/>
        <v>6889157974.7</v>
      </c>
      <c r="K42" s="28">
        <f t="shared" si="17"/>
        <v>0.4841514058629727</v>
      </c>
      <c r="L42" s="28">
        <f t="shared" si="18"/>
        <v>0.027075671546986146</v>
      </c>
      <c r="M42" s="87">
        <f t="shared" si="19"/>
        <v>0.02425667933433171</v>
      </c>
    </row>
    <row r="43" spans="1:13" ht="5.25" customHeight="1">
      <c r="A43" s="114"/>
      <c r="B43" s="72"/>
      <c r="C43" s="73"/>
      <c r="D43" s="73"/>
      <c r="E43" s="73"/>
      <c r="F43" s="73"/>
      <c r="G43" s="74"/>
      <c r="H43" s="74"/>
      <c r="I43" s="74"/>
      <c r="J43" s="88"/>
      <c r="K43" s="26"/>
      <c r="L43" s="26"/>
      <c r="M43" s="89"/>
    </row>
    <row r="44" spans="1:13" ht="13.5" thickBot="1">
      <c r="A44" s="115"/>
      <c r="B44" s="116" t="s">
        <v>29</v>
      </c>
      <c r="C44" s="117">
        <f>+C37+C42</f>
        <v>30732834000</v>
      </c>
      <c r="D44" s="117">
        <f aca="true" t="shared" si="20" ref="D44:I44">+D37+D42</f>
        <v>30732834000</v>
      </c>
      <c r="E44" s="117">
        <f t="shared" si="20"/>
        <v>1187338000</v>
      </c>
      <c r="F44" s="117">
        <f t="shared" si="20"/>
        <v>29545496000</v>
      </c>
      <c r="G44" s="118">
        <f t="shared" si="20"/>
        <v>10332702994.119999</v>
      </c>
      <c r="H44" s="118">
        <f t="shared" si="20"/>
        <v>3387657668.42</v>
      </c>
      <c r="I44" s="118">
        <f t="shared" si="20"/>
        <v>3316372315.1400003</v>
      </c>
      <c r="J44" s="90">
        <f>+F44-G44</f>
        <v>19212793005.88</v>
      </c>
      <c r="K44" s="91">
        <f>+G44/F44</f>
        <v>0.34972176449906267</v>
      </c>
      <c r="L44" s="91">
        <f>+H44/F44</f>
        <v>0.11465902174801872</v>
      </c>
      <c r="M44" s="92">
        <f>+I44/F44</f>
        <v>0.11224629009917451</v>
      </c>
    </row>
    <row r="45" spans="1:13" ht="13.5" thickTop="1">
      <c r="A45" s="6"/>
      <c r="B45" s="6"/>
      <c r="C45" s="7"/>
      <c r="D45" s="7"/>
      <c r="E45" s="7"/>
      <c r="F45" s="68"/>
      <c r="G45" s="55"/>
      <c r="H45" s="55"/>
      <c r="I45" s="55"/>
      <c r="J45" s="55"/>
      <c r="K45" s="7"/>
      <c r="L45" s="7"/>
      <c r="M45" s="7"/>
    </row>
    <row r="46" spans="1:20" ht="12.75">
      <c r="A46" s="6"/>
      <c r="B46" s="67" t="s">
        <v>32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 ht="12.75">
      <c r="B47" s="67" t="s">
        <v>33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 ht="12.75">
      <c r="B48" s="67" t="s">
        <v>34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51" ht="12.75">
      <c r="K51" s="58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2023-04-04T12:18:57Z</cp:lastPrinted>
  <dcterms:created xsi:type="dcterms:W3CDTF">2011-02-09T13:24:23Z</dcterms:created>
  <dcterms:modified xsi:type="dcterms:W3CDTF">2023-04-04T12:19:16Z</dcterms:modified>
  <cp:category/>
  <cp:version/>
  <cp:contentType/>
  <cp:contentStatus/>
</cp:coreProperties>
</file>