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<sst xmlns="http://schemas.openxmlformats.org/spreadsheetml/2006/main" count="74" uniqueCount="34">
  <si>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</si>
  <si>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</si>
  <si>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</si>
  <si>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</si>
  <si>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</si>
  <si>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</si>
  <si>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</si>
  <si>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</si>
  <si>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</si>
  <si>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</si>
  <si>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</si>
  <si>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</si>
  <si>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</si>
  <si>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</si>
  <si>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</si>
  <si>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</si>
  <si>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</si>
  <si>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</si>
  <si>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</si>
  <si>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</si>
  <si>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</si>
  <si>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</si>
  <si>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</si>
  <si>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</si>
  <si>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</si>
  <si>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</si>
  <si>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</si>
  <si>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</si>
  <si>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</si>
  <si>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</si>
  <si>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</si>
  <si>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</si>
  <si>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SEPTIEMBRE 30 DE 2021</t>
  </si>
  <si>
    <t>FECHA DE GENERACION : OCTUBRE 01 DE 2021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</si>
</sst>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3" xfId="0" applyFont="1" applyFill="1" applyBorder="1" applyAlignment="1">
      <alignment/>
    </xf>
    <xf numFmtId="0" fontId="55" fillId="33" borderId="14" xfId="0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horizontal="center" vertical="justify" wrapText="1"/>
    </xf>
    <xf numFmtId="204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4" xfId="0" applyFont="1" applyFill="1" applyBorder="1" applyAlignment="1">
      <alignment horizontal="center" vertical="justify" wrapText="1"/>
    </xf>
    <xf numFmtId="0" fontId="57" fillId="34" borderId="14" xfId="0" applyFont="1" applyFill="1" applyBorder="1" applyAlignment="1">
      <alignment horizontal="center" vertical="justify"/>
    </xf>
    <xf numFmtId="0" fontId="57" fillId="34" borderId="15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207" fontId="5" fillId="0" borderId="0" xfId="0" applyNumberFormat="1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4" fontId="60" fillId="2" borderId="12" xfId="0" applyNumberFormat="1" applyFont="1" applyFill="1" applyBorder="1" applyAlignment="1">
      <alignment horizontal="right"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6" xfId="0" applyNumberFormat="1" applyFont="1" applyFill="1" applyBorder="1" applyAlignment="1">
      <alignment horizontal="right" vertical="center" wrapText="1"/>
    </xf>
    <xf numFmtId="10" fontId="6" fillId="2" borderId="17" xfId="0" applyNumberFormat="1" applyFont="1" applyFill="1" applyBorder="1" applyAlignment="1">
      <alignment horizontal="right" vertical="center" wrapText="1"/>
    </xf>
    <xf numFmtId="0" fontId="57" fillId="34" borderId="20" xfId="0" applyFont="1" applyFill="1" applyBorder="1" applyAlignment="1">
      <alignment horizontal="center" vertical="justify" wrapText="1"/>
    </xf>
    <xf numFmtId="0" fontId="57" fillId="34" borderId="20" xfId="0" applyFont="1" applyFill="1" applyBorder="1" applyAlignment="1">
      <alignment horizontal="center" vertical="justify"/>
    </xf>
    <xf numFmtId="0" fontId="57" fillId="34" borderId="21" xfId="0" applyFont="1" applyFill="1" applyBorder="1" applyAlignment="1">
      <alignment horizontal="center" vertical="justify"/>
    </xf>
    <xf numFmtId="4" fontId="61" fillId="2" borderId="0" xfId="0" applyNumberFormat="1" applyFont="1" applyFill="1" applyBorder="1" applyAlignment="1">
      <alignment horizontal="right" vertical="center" wrapText="1" readingOrder="1"/>
    </xf>
    <xf numFmtId="4" fontId="58" fillId="0" borderId="0" xfId="0" applyNumberFormat="1" applyFont="1" applyFill="1" applyBorder="1" applyAlignment="1">
      <alignment vertical="center" wrapText="1" readingOrder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207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/>
    </xf>
    <xf numFmtId="0" fontId="55" fillId="33" borderId="20" xfId="0" applyFont="1" applyFill="1" applyBorder="1" applyAlignment="1">
      <alignment horizontal="center" vertical="center"/>
    </xf>
    <xf numFmtId="4" fontId="55" fillId="33" borderId="20" xfId="0" applyNumberFormat="1" applyFont="1" applyFill="1" applyBorder="1" applyAlignment="1">
      <alignment horizontal="center" vertical="justify" wrapText="1"/>
    </xf>
    <xf numFmtId="0" fontId="55" fillId="33" borderId="20" xfId="0" applyFont="1" applyFill="1" applyBorder="1" applyAlignment="1">
      <alignment horizontal="center" vertical="justify" wrapText="1"/>
    </xf>
    <xf numFmtId="0" fontId="62" fillId="34" borderId="24" xfId="0" applyFont="1" applyFill="1" applyBorder="1" applyAlignment="1">
      <alignment horizontal="center" vertical="justify" wrapText="1"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10" fontId="5" fillId="35" borderId="17" xfId="0" applyNumberFormat="1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center" vertical="center" wrapText="1"/>
    </xf>
    <xf numFmtId="10" fontId="60" fillId="2" borderId="17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/>
    </xf>
    <xf numFmtId="10" fontId="60" fillId="35" borderId="17" xfId="0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4" fontId="6" fillId="2" borderId="27" xfId="0" applyNumberFormat="1" applyFont="1" applyFill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10" fontId="60" fillId="2" borderId="27" xfId="0" applyNumberFormat="1" applyFont="1" applyFill="1" applyBorder="1" applyAlignment="1">
      <alignment horizontal="right" vertical="center" wrapText="1"/>
    </xf>
    <xf numFmtId="10" fontId="60" fillId="2" borderId="29" xfId="0" applyNumberFormat="1" applyFont="1" applyFill="1" applyBorder="1" applyAlignment="1">
      <alignment horizontal="right" vertical="center" wrapText="1"/>
    </xf>
    <xf numFmtId="0" fontId="62" fillId="34" borderId="30" xfId="0" applyFont="1" applyFill="1" applyBorder="1" applyAlignment="1">
      <alignment horizontal="center" vertical="justify" wrapText="1"/>
    </xf>
    <xf numFmtId="4" fontId="5" fillId="0" borderId="31" xfId="0" applyNumberFormat="1" applyFont="1" applyBorder="1" applyAlignment="1">
      <alignment/>
    </xf>
    <xf numFmtId="4" fontId="5" fillId="0" borderId="0" xfId="0" applyNumberFormat="1" applyFont="1" applyBorder="1" applyAlignment="1">
      <alignment vertical="center" wrapText="1"/>
    </xf>
    <xf numFmtId="10" fontId="6" fillId="0" borderId="16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 vertical="center" wrapText="1"/>
    </xf>
    <xf numFmtId="10" fontId="6" fillId="2" borderId="33" xfId="0" applyNumberFormat="1" applyFont="1" applyFill="1" applyBorder="1" applyAlignment="1">
      <alignment horizontal="right" vertical="center" wrapText="1"/>
    </xf>
    <xf numFmtId="10" fontId="6" fillId="2" borderId="34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60" fillId="2" borderId="19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/>
    </xf>
    <xf numFmtId="10" fontId="6" fillId="35" borderId="17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vertical="center" wrapText="1"/>
    </xf>
    <xf numFmtId="10" fontId="6" fillId="2" borderId="27" xfId="0" applyNumberFormat="1" applyFont="1" applyFill="1" applyBorder="1" applyAlignment="1">
      <alignment horizontal="right" vertical="center" wrapText="1"/>
    </xf>
    <xf numFmtId="10" fontId="6" fillId="2" borderId="29" xfId="0" applyNumberFormat="1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vertical="center"/>
    </xf>
    <xf numFmtId="4" fontId="6" fillId="2" borderId="36" xfId="0" applyNumberFormat="1" applyFont="1" applyFill="1" applyBorder="1" applyAlignment="1">
      <alignment vertical="center" wrapText="1"/>
    </xf>
    <xf numFmtId="4" fontId="6" fillId="2" borderId="36" xfId="0" applyNumberFormat="1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right" vertical="center" wrapText="1"/>
    </xf>
    <xf numFmtId="4" fontId="61" fillId="2" borderId="3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A18">
      <selection activeCell="D23" sqref="D23"/>
    </sheetView>
  </sheetViews>
  <sheetFormatPr defaultColWidth="11.421875" defaultRowHeight="12.75"/>
  <cols>
    <col min="1" max="1" width="2.57421875" style="0" customWidth="1"/>
    <col min="2" max="2" width="35.4218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9.140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29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1" customHeight="1">
      <c r="A3" s="129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 thickTop="1">
      <c r="A5" s="86"/>
      <c r="B5" s="87" t="s">
        <v>7</v>
      </c>
      <c r="C5" s="88" t="s">
        <v>15</v>
      </c>
      <c r="D5" s="89" t="s">
        <v>10</v>
      </c>
      <c r="E5" s="88" t="s">
        <v>21</v>
      </c>
      <c r="F5" s="88" t="s">
        <v>22</v>
      </c>
      <c r="G5" s="89" t="s">
        <v>28</v>
      </c>
      <c r="H5" s="89" t="s">
        <v>26</v>
      </c>
      <c r="I5" s="89" t="s">
        <v>29</v>
      </c>
      <c r="J5" s="90" t="s">
        <v>11</v>
      </c>
      <c r="K5" s="75" t="s">
        <v>13</v>
      </c>
      <c r="L5" s="76" t="s">
        <v>30</v>
      </c>
      <c r="M5" s="77" t="s">
        <v>12</v>
      </c>
    </row>
    <row r="6" spans="1:13" ht="9.75" customHeight="1">
      <c r="A6" s="91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92"/>
    </row>
    <row r="7" spans="1:13" ht="18" customHeight="1">
      <c r="A7" s="93" t="s">
        <v>3</v>
      </c>
      <c r="B7" s="84" t="s">
        <v>0</v>
      </c>
      <c r="C7" s="70">
        <f>SUM(C8:C11)</f>
        <v>438463554000</v>
      </c>
      <c r="D7" s="70">
        <f aca="true" t="shared" si="0" ref="D7:I7">SUM(D8:D11)</f>
        <v>414301048000</v>
      </c>
      <c r="E7" s="70">
        <f t="shared" si="0"/>
        <v>307683000</v>
      </c>
      <c r="F7" s="70">
        <f t="shared" si="0"/>
        <v>413993365000</v>
      </c>
      <c r="G7" s="70">
        <f t="shared" si="0"/>
        <v>373514668883.92</v>
      </c>
      <c r="H7" s="70">
        <f t="shared" si="0"/>
        <v>300518665226.35004</v>
      </c>
      <c r="I7" s="70">
        <f t="shared" si="0"/>
        <v>277869055794.46</v>
      </c>
      <c r="J7" s="71">
        <f aca="true" t="shared" si="1" ref="J7:J12">+F7-G7</f>
        <v>40478696116.08002</v>
      </c>
      <c r="K7" s="66">
        <f aca="true" t="shared" si="2" ref="K7:K12">+G7/F7</f>
        <v>0.9022238046832465</v>
      </c>
      <c r="L7" s="66">
        <f aca="true" t="shared" si="3" ref="L7:L12">+H7/F7</f>
        <v>0.7259021294371469</v>
      </c>
      <c r="M7" s="74">
        <f aca="true" t="shared" si="4" ref="M7:M12">+I7/F7</f>
        <v>0.6711920510959397</v>
      </c>
    </row>
    <row r="8" spans="1:13" ht="29.25" customHeight="1">
      <c r="A8" s="94"/>
      <c r="B8" s="31" t="s">
        <v>1</v>
      </c>
      <c r="C8" s="28">
        <f aca="true" t="shared" si="5" ref="C8:E9">+C22+C36</f>
        <v>54355998000</v>
      </c>
      <c r="D8" s="28">
        <f t="shared" si="5"/>
        <v>54355998000</v>
      </c>
      <c r="E8" s="28">
        <f t="shared" si="5"/>
        <v>307683000</v>
      </c>
      <c r="F8" s="28">
        <f>+D8-E8</f>
        <v>54048315000</v>
      </c>
      <c r="G8" s="28">
        <f aca="true" t="shared" si="6" ref="G8:I9">+G22+G36</f>
        <v>35805952270</v>
      </c>
      <c r="H8" s="28">
        <f t="shared" si="6"/>
        <v>35632480775</v>
      </c>
      <c r="I8" s="28">
        <f t="shared" si="6"/>
        <v>35632480775</v>
      </c>
      <c r="J8" s="54">
        <f t="shared" si="1"/>
        <v>18242362730</v>
      </c>
      <c r="K8" s="32">
        <f t="shared" si="2"/>
        <v>0.6624804542010236</v>
      </c>
      <c r="L8" s="32">
        <f t="shared" si="3"/>
        <v>0.659270890776151</v>
      </c>
      <c r="M8" s="95">
        <f t="shared" si="4"/>
        <v>0.659270890776151</v>
      </c>
    </row>
    <row r="9" spans="1:13" ht="25.5" customHeight="1">
      <c r="A9" s="94"/>
      <c r="B9" s="34" t="s">
        <v>18</v>
      </c>
      <c r="C9" s="28">
        <f t="shared" si="5"/>
        <v>21345099000</v>
      </c>
      <c r="D9" s="28">
        <f t="shared" si="5"/>
        <v>20765099000</v>
      </c>
      <c r="E9" s="28"/>
      <c r="F9" s="28">
        <f>+D9-E9</f>
        <v>20765099000</v>
      </c>
      <c r="G9" s="28">
        <f t="shared" si="6"/>
        <v>18796767688.36</v>
      </c>
      <c r="H9" s="28">
        <f t="shared" si="6"/>
        <v>12999722160.93</v>
      </c>
      <c r="I9" s="28">
        <f t="shared" si="6"/>
        <v>12786018479.04</v>
      </c>
      <c r="J9" s="54">
        <f t="shared" si="1"/>
        <v>1968331311.6399994</v>
      </c>
      <c r="K9" s="32">
        <f t="shared" si="2"/>
        <v>0.9052096350881833</v>
      </c>
      <c r="L9" s="32">
        <f t="shared" si="3"/>
        <v>0.6260370904530722</v>
      </c>
      <c r="M9" s="95">
        <f t="shared" si="4"/>
        <v>0.6157456065603155</v>
      </c>
    </row>
    <row r="10" spans="1:13" ht="26.25" customHeight="1">
      <c r="A10" s="94"/>
      <c r="B10" s="31" t="s">
        <v>8</v>
      </c>
      <c r="C10" s="28">
        <f>+C24+C38</f>
        <v>349927742000</v>
      </c>
      <c r="D10" s="28">
        <f aca="true" t="shared" si="7" ref="D10:I10">+D24+D38</f>
        <v>325765236000</v>
      </c>
      <c r="E10" s="28"/>
      <c r="F10" s="28">
        <f>+D10-E10</f>
        <v>325765236000</v>
      </c>
      <c r="G10" s="28">
        <f t="shared" si="7"/>
        <v>306460284669.56</v>
      </c>
      <c r="H10" s="28">
        <f t="shared" si="7"/>
        <v>239434798034.42</v>
      </c>
      <c r="I10" s="28">
        <f t="shared" si="7"/>
        <v>216998892284.42</v>
      </c>
      <c r="J10" s="54">
        <f t="shared" si="1"/>
        <v>19304951330.440002</v>
      </c>
      <c r="K10" s="32">
        <f t="shared" si="2"/>
        <v>0.9407396824551285</v>
      </c>
      <c r="L10" s="32">
        <f t="shared" si="3"/>
        <v>0.7349918640011668</v>
      </c>
      <c r="M10" s="95">
        <f t="shared" si="4"/>
        <v>0.6661204705231961</v>
      </c>
    </row>
    <row r="11" spans="1:13" ht="37.5" customHeight="1">
      <c r="A11" s="94"/>
      <c r="B11" s="35" t="s">
        <v>25</v>
      </c>
      <c r="C11" s="28">
        <f aca="true" t="shared" si="8" ref="C11:I12">+C25+C39</f>
        <v>12834715000</v>
      </c>
      <c r="D11" s="28">
        <f>+D25+D39</f>
        <v>13414715000</v>
      </c>
      <c r="E11" s="28"/>
      <c r="F11" s="28">
        <f>+D11-E11</f>
        <v>13414715000</v>
      </c>
      <c r="G11" s="28">
        <f>+G25+G39</f>
        <v>12451664256</v>
      </c>
      <c r="H11" s="28">
        <f>+H25+H39</f>
        <v>12451664256</v>
      </c>
      <c r="I11" s="28">
        <f>+I25+I39</f>
        <v>12451664256</v>
      </c>
      <c r="J11" s="54">
        <f t="shared" si="1"/>
        <v>963050744</v>
      </c>
      <c r="K11" s="32">
        <f t="shared" si="2"/>
        <v>0.9282093772398444</v>
      </c>
      <c r="L11" s="32">
        <f t="shared" si="3"/>
        <v>0.9282093772398444</v>
      </c>
      <c r="M11" s="95">
        <f t="shared" si="4"/>
        <v>0.9282093772398444</v>
      </c>
    </row>
    <row r="12" spans="1:13" ht="18.75" customHeight="1">
      <c r="A12" s="96" t="s">
        <v>4</v>
      </c>
      <c r="B12" s="84" t="s">
        <v>2</v>
      </c>
      <c r="C12" s="70">
        <f t="shared" si="8"/>
        <v>251446291660</v>
      </c>
      <c r="D12" s="70">
        <f t="shared" si="8"/>
        <v>307110871660</v>
      </c>
      <c r="E12" s="70">
        <f t="shared" si="8"/>
        <v>0</v>
      </c>
      <c r="F12" s="70">
        <f t="shared" si="8"/>
        <v>307110871660</v>
      </c>
      <c r="G12" s="70">
        <f t="shared" si="8"/>
        <v>291555041227.74005</v>
      </c>
      <c r="H12" s="70">
        <f t="shared" si="8"/>
        <v>36846628679.32001</v>
      </c>
      <c r="I12" s="70">
        <f t="shared" si="8"/>
        <v>36514471465.32001</v>
      </c>
      <c r="J12" s="71">
        <f t="shared" si="1"/>
        <v>15555830432.259949</v>
      </c>
      <c r="K12" s="66">
        <f t="shared" si="2"/>
        <v>0.949347835365849</v>
      </c>
      <c r="L12" s="66">
        <f t="shared" si="3"/>
        <v>0.11997826218315259</v>
      </c>
      <c r="M12" s="97">
        <f t="shared" si="4"/>
        <v>0.11889670745926861</v>
      </c>
    </row>
    <row r="13" spans="1:13" ht="8.25" customHeight="1">
      <c r="A13" s="98"/>
      <c r="B13" s="36"/>
      <c r="C13" s="37"/>
      <c r="D13" s="29"/>
      <c r="E13" s="29"/>
      <c r="F13" s="29"/>
      <c r="G13" s="29"/>
      <c r="H13" s="29"/>
      <c r="I13" s="29"/>
      <c r="J13" s="51"/>
      <c r="K13" s="38"/>
      <c r="L13" s="38"/>
      <c r="M13" s="99"/>
    </row>
    <row r="14" spans="1:13" ht="15.75" customHeight="1" thickBot="1">
      <c r="A14" s="100" t="s">
        <v>5</v>
      </c>
      <c r="B14" s="101" t="s">
        <v>6</v>
      </c>
      <c r="C14" s="102">
        <f>+C28+C42</f>
        <v>689909845660</v>
      </c>
      <c r="D14" s="102">
        <f aca="true" t="shared" si="9" ref="D14:I14">+D28+D42</f>
        <v>721411919660</v>
      </c>
      <c r="E14" s="102">
        <f t="shared" si="9"/>
        <v>307683000</v>
      </c>
      <c r="F14" s="102">
        <f t="shared" si="9"/>
        <v>721104236660</v>
      </c>
      <c r="G14" s="102">
        <f t="shared" si="9"/>
        <v>665069710111.6602</v>
      </c>
      <c r="H14" s="102">
        <f t="shared" si="9"/>
        <v>337365293905.67</v>
      </c>
      <c r="I14" s="102">
        <f t="shared" si="9"/>
        <v>314383527259.78</v>
      </c>
      <c r="J14" s="103">
        <f>+F14-G14</f>
        <v>56034526548.33984</v>
      </c>
      <c r="K14" s="104">
        <f>+G14/F14</f>
        <v>0.9222934442766836</v>
      </c>
      <c r="L14" s="104">
        <f>+H14/F14</f>
        <v>0.46784539149051957</v>
      </c>
      <c r="M14" s="105">
        <f>+I14/F14</f>
        <v>0.4359751493292246</v>
      </c>
    </row>
    <row r="15" spans="1:13" ht="13.5" thickTop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</row>
    <row r="16" spans="1:13" ht="15" customHeight="1">
      <c r="A16" s="127" t="s">
        <v>17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6.5" customHeight="1">
      <c r="A17" s="127" t="s">
        <v>32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24" customHeight="1" thickBot="1">
      <c r="A18" s="10"/>
      <c r="B18" s="10"/>
      <c r="C18" s="11"/>
      <c r="D18" s="11"/>
      <c r="E18" s="11"/>
      <c r="F18" s="11"/>
      <c r="G18" s="11"/>
      <c r="H18" s="11"/>
      <c r="I18" s="11"/>
      <c r="J18" s="15"/>
      <c r="K18" s="9"/>
      <c r="L18" s="9"/>
      <c r="M18" s="9"/>
    </row>
    <row r="19" spans="1:13" ht="42.75" customHeight="1" thickBot="1">
      <c r="A19" s="19"/>
      <c r="B19" s="20" t="s">
        <v>7</v>
      </c>
      <c r="C19" s="21" t="s">
        <v>15</v>
      </c>
      <c r="D19" s="21" t="s">
        <v>10</v>
      </c>
      <c r="E19" s="21" t="s">
        <v>21</v>
      </c>
      <c r="F19" s="21" t="s">
        <v>22</v>
      </c>
      <c r="G19" s="21" t="s">
        <v>24</v>
      </c>
      <c r="H19" s="21" t="s">
        <v>14</v>
      </c>
      <c r="I19" s="21" t="s">
        <v>23</v>
      </c>
      <c r="J19" s="106" t="s">
        <v>11</v>
      </c>
      <c r="K19" s="23" t="s">
        <v>13</v>
      </c>
      <c r="L19" s="24" t="s">
        <v>27</v>
      </c>
      <c r="M19" s="25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59"/>
      <c r="K20" s="52"/>
      <c r="L20" s="52"/>
      <c r="M20" s="107"/>
    </row>
    <row r="21" spans="1:13" ht="25.5" customHeight="1">
      <c r="A21" s="80" t="s">
        <v>3</v>
      </c>
      <c r="B21" s="81" t="s">
        <v>0</v>
      </c>
      <c r="C21" s="70">
        <f>SUM(C22:C25)</f>
        <v>423160702000</v>
      </c>
      <c r="D21" s="70">
        <f aca="true" t="shared" si="10" ref="D21:I21">SUM(D22:D25)</f>
        <v>398998196000</v>
      </c>
      <c r="E21" s="70">
        <v>0</v>
      </c>
      <c r="F21" s="70">
        <f t="shared" si="10"/>
        <v>398998196000</v>
      </c>
      <c r="G21" s="69">
        <f t="shared" si="10"/>
        <v>362986904202.28</v>
      </c>
      <c r="H21" s="69">
        <f t="shared" si="10"/>
        <v>290540479649.11</v>
      </c>
      <c r="I21" s="69">
        <f t="shared" si="10"/>
        <v>267894154564.79</v>
      </c>
      <c r="J21" s="82">
        <f aca="true" t="shared" si="11" ref="J21:J26">+F21-G21</f>
        <v>36011291797.71997</v>
      </c>
      <c r="K21" s="72">
        <f aca="true" t="shared" si="12" ref="K21:K26">+G21/F21</f>
        <v>0.9097457277783783</v>
      </c>
      <c r="L21" s="72">
        <f aca="true" t="shared" si="13" ref="L21:L26">+H21/F21</f>
        <v>0.7281749204928987</v>
      </c>
      <c r="M21" s="73">
        <f aca="true" t="shared" si="14" ref="M21:M26">+I21/F21</f>
        <v>0.6714169568946874</v>
      </c>
    </row>
    <row r="22" spans="1:13" ht="24.75" customHeight="1">
      <c r="A22" s="30"/>
      <c r="B22" s="34" t="s">
        <v>1</v>
      </c>
      <c r="C22" s="28">
        <v>41107301000</v>
      </c>
      <c r="D22" s="28">
        <v>41107301000</v>
      </c>
      <c r="E22" s="26"/>
      <c r="F22" s="28">
        <f>+D22-E22</f>
        <v>41107301000</v>
      </c>
      <c r="G22" s="47">
        <v>26999999724</v>
      </c>
      <c r="H22" s="47">
        <v>26826528229</v>
      </c>
      <c r="I22" s="47">
        <v>26826528229</v>
      </c>
      <c r="J22" s="60">
        <f t="shared" si="11"/>
        <v>14107301276</v>
      </c>
      <c r="K22" s="27">
        <f t="shared" si="12"/>
        <v>0.656817622835418</v>
      </c>
      <c r="L22" s="27">
        <f t="shared" si="13"/>
        <v>0.652597654830221</v>
      </c>
      <c r="M22" s="33">
        <f t="shared" si="14"/>
        <v>0.652597654830221</v>
      </c>
    </row>
    <row r="23" spans="1:13" ht="21" customHeight="1">
      <c r="A23" s="30"/>
      <c r="B23" s="34" t="s">
        <v>18</v>
      </c>
      <c r="C23" s="28">
        <v>19428254000</v>
      </c>
      <c r="D23" s="28">
        <v>18848254000</v>
      </c>
      <c r="E23" s="26"/>
      <c r="F23" s="28">
        <v>18848254000</v>
      </c>
      <c r="G23" s="79">
        <v>17122754175.72</v>
      </c>
      <c r="H23" s="108">
        <v>11875287752.69</v>
      </c>
      <c r="I23" s="108">
        <v>11664868418.37</v>
      </c>
      <c r="J23" s="60">
        <f t="shared" si="11"/>
        <v>1725499824.2800007</v>
      </c>
      <c r="K23" s="27">
        <f t="shared" si="12"/>
        <v>0.9084530681579311</v>
      </c>
      <c r="L23" s="27">
        <f t="shared" si="13"/>
        <v>0.6300470989349995</v>
      </c>
      <c r="M23" s="33">
        <f t="shared" si="14"/>
        <v>0.6188832354641444</v>
      </c>
    </row>
    <row r="24" spans="1:13" ht="30.75" customHeight="1">
      <c r="A24" s="30"/>
      <c r="B24" s="34" t="s">
        <v>8</v>
      </c>
      <c r="C24" s="28">
        <v>349794367000</v>
      </c>
      <c r="D24" s="62">
        <v>325631861000</v>
      </c>
      <c r="E24" s="28"/>
      <c r="F24" s="28">
        <f>+D24-E24</f>
        <v>325631861000</v>
      </c>
      <c r="G24" s="108">
        <v>306412486046.56</v>
      </c>
      <c r="H24" s="108">
        <v>239386999411.42</v>
      </c>
      <c r="I24" s="108">
        <v>216951093661.42</v>
      </c>
      <c r="J24" s="60">
        <f t="shared" si="11"/>
        <v>19219374953.440002</v>
      </c>
      <c r="K24" s="27">
        <f t="shared" si="12"/>
        <v>0.9409782111172469</v>
      </c>
      <c r="L24" s="27">
        <f t="shared" si="13"/>
        <v>0.7351461207643315</v>
      </c>
      <c r="M24" s="33">
        <f t="shared" si="14"/>
        <v>0.6662465183694664</v>
      </c>
    </row>
    <row r="25" spans="1:13" ht="19.5" customHeight="1">
      <c r="A25" s="30"/>
      <c r="B25" s="35" t="s">
        <v>25</v>
      </c>
      <c r="C25" s="28">
        <v>12830780000</v>
      </c>
      <c r="D25" s="28">
        <v>13410780000</v>
      </c>
      <c r="E25" s="28"/>
      <c r="F25" s="28">
        <f>+D25-E25</f>
        <v>13410780000</v>
      </c>
      <c r="G25" s="108">
        <v>12451664256</v>
      </c>
      <c r="H25" s="108">
        <v>12451664256</v>
      </c>
      <c r="I25" s="108">
        <v>12451664256</v>
      </c>
      <c r="J25" s="60">
        <f t="shared" si="11"/>
        <v>959115744</v>
      </c>
      <c r="K25" s="27">
        <f t="shared" si="12"/>
        <v>0.9284817330535584</v>
      </c>
      <c r="L25" s="27">
        <f t="shared" si="13"/>
        <v>0.9284817330535584</v>
      </c>
      <c r="M25" s="33">
        <f t="shared" si="14"/>
        <v>0.9284817330535584</v>
      </c>
    </row>
    <row r="26" spans="1:13" ht="24.75" customHeight="1">
      <c r="A26" s="67" t="s">
        <v>4</v>
      </c>
      <c r="B26" s="68" t="s">
        <v>2</v>
      </c>
      <c r="C26" s="70">
        <v>241952330660</v>
      </c>
      <c r="D26" s="83">
        <v>297616910660</v>
      </c>
      <c r="E26" s="70">
        <v>0</v>
      </c>
      <c r="F26" s="70">
        <f>+D26-E26</f>
        <v>297616910660</v>
      </c>
      <c r="G26" s="69">
        <v>283664845793.84</v>
      </c>
      <c r="H26" s="69">
        <v>32505397464.730003</v>
      </c>
      <c r="I26" s="69">
        <v>32218961002.730003</v>
      </c>
      <c r="J26" s="82">
        <f t="shared" si="11"/>
        <v>13952064866.159973</v>
      </c>
      <c r="K26" s="72">
        <f t="shared" si="12"/>
        <v>0.9531207254479604</v>
      </c>
      <c r="L26" s="72">
        <f t="shared" si="13"/>
        <v>0.10921891969325774</v>
      </c>
      <c r="M26" s="73">
        <f t="shared" si="14"/>
        <v>0.10825648627049021</v>
      </c>
    </row>
    <row r="27" spans="1:13" ht="10.5" customHeight="1">
      <c r="A27" s="39"/>
      <c r="B27" s="40"/>
      <c r="C27" s="46"/>
      <c r="D27" s="13"/>
      <c r="E27" s="46"/>
      <c r="F27" s="45"/>
      <c r="G27" s="57"/>
      <c r="H27" s="57"/>
      <c r="I27" s="57"/>
      <c r="J27" s="61"/>
      <c r="K27" s="4"/>
      <c r="L27" s="4"/>
      <c r="M27" s="109"/>
    </row>
    <row r="28" spans="1:13" ht="13.5" thickBot="1">
      <c r="A28" s="85" t="s">
        <v>5</v>
      </c>
      <c r="B28" s="122" t="s">
        <v>6</v>
      </c>
      <c r="C28" s="124">
        <f aca="true" t="shared" si="15" ref="C28:I28">+C21+C26</f>
        <v>665113032660</v>
      </c>
      <c r="D28" s="124">
        <f t="shared" si="15"/>
        <v>696615106660</v>
      </c>
      <c r="E28" s="125">
        <f t="shared" si="15"/>
        <v>0</v>
      </c>
      <c r="F28" s="126">
        <f t="shared" si="15"/>
        <v>696615106660</v>
      </c>
      <c r="G28" s="123">
        <f t="shared" si="15"/>
        <v>646651749996.1201</v>
      </c>
      <c r="H28" s="123">
        <f t="shared" si="15"/>
        <v>323045877113.83997</v>
      </c>
      <c r="I28" s="123">
        <f t="shared" si="15"/>
        <v>300113115567.52</v>
      </c>
      <c r="J28" s="110">
        <f>+F28-G28</f>
        <v>49963356663.87988</v>
      </c>
      <c r="K28" s="111">
        <f>+G28/F28</f>
        <v>0.9282769549695313</v>
      </c>
      <c r="L28" s="111">
        <f>+H28/F28</f>
        <v>0.46373653689871874</v>
      </c>
      <c r="M28" s="112">
        <f>+I28/F28</f>
        <v>0.4308162609427842</v>
      </c>
    </row>
    <row r="29" spans="1:13" ht="12.75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 customHeight="1">
      <c r="A30" s="127" t="s">
        <v>31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3" ht="18.75" customHeight="1">
      <c r="A31" s="127" t="s">
        <v>32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ht="22.5" customHeight="1" thickBot="1">
      <c r="A32" s="16"/>
      <c r="B32" s="16"/>
      <c r="C32" s="17"/>
      <c r="D32" s="17"/>
      <c r="E32" s="17"/>
      <c r="F32" s="17"/>
      <c r="G32" s="17"/>
      <c r="H32" s="17"/>
      <c r="I32" s="17"/>
      <c r="J32" s="15"/>
      <c r="K32" s="18"/>
      <c r="L32" s="18"/>
      <c r="M32" s="18"/>
    </row>
    <row r="33" spans="1:13" ht="42" customHeight="1" thickBot="1" thickTop="1">
      <c r="A33" s="86"/>
      <c r="B33" s="87" t="s">
        <v>7</v>
      </c>
      <c r="C33" s="88" t="s">
        <v>15</v>
      </c>
      <c r="D33" s="88" t="s">
        <v>10</v>
      </c>
      <c r="E33" s="88" t="s">
        <v>21</v>
      </c>
      <c r="F33" s="88" t="s">
        <v>22</v>
      </c>
      <c r="G33" s="88" t="s">
        <v>19</v>
      </c>
      <c r="H33" s="88" t="s">
        <v>20</v>
      </c>
      <c r="I33" s="88" t="s">
        <v>23</v>
      </c>
      <c r="J33" s="90" t="s">
        <v>11</v>
      </c>
      <c r="K33" s="75" t="s">
        <v>13</v>
      </c>
      <c r="L33" s="76" t="s">
        <v>27</v>
      </c>
      <c r="M33" s="77" t="s">
        <v>12</v>
      </c>
    </row>
    <row r="34" spans="1:13" ht="10.5" customHeight="1">
      <c r="A34" s="113"/>
      <c r="B34" s="8"/>
      <c r="C34" s="9"/>
      <c r="D34" s="9"/>
      <c r="E34" s="9"/>
      <c r="F34" s="9"/>
      <c r="G34" s="9"/>
      <c r="H34" s="9"/>
      <c r="I34" s="9"/>
      <c r="J34" s="44"/>
      <c r="K34" s="9"/>
      <c r="L34" s="9"/>
      <c r="M34" s="114"/>
    </row>
    <row r="35" spans="1:13" ht="24" customHeight="1">
      <c r="A35" s="96" t="s">
        <v>3</v>
      </c>
      <c r="B35" s="68" t="s">
        <v>0</v>
      </c>
      <c r="C35" s="69">
        <f aca="true" t="shared" si="16" ref="C35:I35">SUM(C36:C39)</f>
        <v>15302852000</v>
      </c>
      <c r="D35" s="69">
        <f t="shared" si="16"/>
        <v>15302852000</v>
      </c>
      <c r="E35" s="69">
        <f t="shared" si="16"/>
        <v>307683000</v>
      </c>
      <c r="F35" s="69">
        <f t="shared" si="16"/>
        <v>14995169000</v>
      </c>
      <c r="G35" s="70">
        <f t="shared" si="16"/>
        <v>10527764681.64</v>
      </c>
      <c r="H35" s="70">
        <f t="shared" si="16"/>
        <v>9978185577.24</v>
      </c>
      <c r="I35" s="70">
        <f t="shared" si="16"/>
        <v>9974901229.67</v>
      </c>
      <c r="J35" s="71">
        <f aca="true" t="shared" si="17" ref="J35:J40">+F35-G35</f>
        <v>4467404318.360001</v>
      </c>
      <c r="K35" s="72">
        <f aca="true" t="shared" si="18" ref="K35:K40">+G35/F35</f>
        <v>0.7020770944055381</v>
      </c>
      <c r="L35" s="72">
        <f aca="true" t="shared" si="19" ref="L35:L40">+H35/F35</f>
        <v>0.6654266835698884</v>
      </c>
      <c r="M35" s="74">
        <f aca="true" t="shared" si="20" ref="M35:M40">+I35/F35</f>
        <v>0.6652076565239111</v>
      </c>
    </row>
    <row r="36" spans="1:13" ht="19.5" customHeight="1">
      <c r="A36" s="115"/>
      <c r="B36" s="31" t="s">
        <v>1</v>
      </c>
      <c r="C36" s="53">
        <v>13248697000</v>
      </c>
      <c r="D36" s="53">
        <v>13248697000</v>
      </c>
      <c r="E36" s="53">
        <v>307683000</v>
      </c>
      <c r="F36" s="53">
        <f>+D36-E36</f>
        <v>12941014000</v>
      </c>
      <c r="G36" s="47">
        <v>8805952546</v>
      </c>
      <c r="H36" s="47">
        <v>8805952546</v>
      </c>
      <c r="I36" s="47">
        <v>8805952546</v>
      </c>
      <c r="J36" s="50">
        <f t="shared" si="17"/>
        <v>4135061454</v>
      </c>
      <c r="K36" s="27">
        <f t="shared" si="18"/>
        <v>0.6804685124365062</v>
      </c>
      <c r="L36" s="27">
        <f t="shared" si="19"/>
        <v>0.6804685124365062</v>
      </c>
      <c r="M36" s="58">
        <f t="shared" si="20"/>
        <v>0.6804685124365062</v>
      </c>
    </row>
    <row r="37" spans="1:13" ht="19.5" customHeight="1">
      <c r="A37" s="115"/>
      <c r="B37" s="34" t="s">
        <v>18</v>
      </c>
      <c r="C37" s="53">
        <v>1916845000</v>
      </c>
      <c r="D37" s="53">
        <v>1916845000</v>
      </c>
      <c r="E37" s="53"/>
      <c r="F37" s="53">
        <f>+D37-E37</f>
        <v>1916845000</v>
      </c>
      <c r="G37" s="28">
        <v>1674013512.64</v>
      </c>
      <c r="H37" s="28">
        <v>1124434408.24</v>
      </c>
      <c r="I37" s="28">
        <v>1121150060.67</v>
      </c>
      <c r="J37" s="50">
        <f t="shared" si="17"/>
        <v>242831487.3599999</v>
      </c>
      <c r="K37" s="27">
        <f t="shared" si="18"/>
        <v>0.8733170979604507</v>
      </c>
      <c r="L37" s="27">
        <f t="shared" si="19"/>
        <v>0.58660685044435</v>
      </c>
      <c r="M37" s="58">
        <f t="shared" si="20"/>
        <v>0.5848934372210586</v>
      </c>
    </row>
    <row r="38" spans="1:13" ht="24.75" customHeight="1">
      <c r="A38" s="115"/>
      <c r="B38" s="31" t="s">
        <v>8</v>
      </c>
      <c r="C38" s="53">
        <v>133375000</v>
      </c>
      <c r="D38" s="53">
        <v>133375000</v>
      </c>
      <c r="E38" s="53"/>
      <c r="F38" s="53">
        <f>+D38-E38</f>
        <v>133375000</v>
      </c>
      <c r="G38" s="28">
        <v>47798623</v>
      </c>
      <c r="H38" s="28">
        <v>47798623</v>
      </c>
      <c r="I38" s="28">
        <v>47798623</v>
      </c>
      <c r="J38" s="50">
        <f t="shared" si="17"/>
        <v>85576377</v>
      </c>
      <c r="K38" s="27">
        <f t="shared" si="18"/>
        <v>0.358377679475164</v>
      </c>
      <c r="L38" s="27">
        <f t="shared" si="19"/>
        <v>0.358377679475164</v>
      </c>
      <c r="M38" s="58">
        <f t="shared" si="20"/>
        <v>0.358377679475164</v>
      </c>
    </row>
    <row r="39" spans="1:13" ht="19.5" customHeight="1">
      <c r="A39" s="94"/>
      <c r="B39" s="35" t="s">
        <v>25</v>
      </c>
      <c r="C39" s="53">
        <v>3935000</v>
      </c>
      <c r="D39" s="53">
        <v>3935000</v>
      </c>
      <c r="E39" s="53"/>
      <c r="F39" s="53">
        <f>+D39-E39</f>
        <v>3935000</v>
      </c>
      <c r="G39" s="28">
        <v>0</v>
      </c>
      <c r="H39" s="28">
        <v>0</v>
      </c>
      <c r="I39" s="28">
        <v>0</v>
      </c>
      <c r="J39" s="50">
        <f t="shared" si="17"/>
        <v>3935000</v>
      </c>
      <c r="K39" s="27">
        <f t="shared" si="18"/>
        <v>0</v>
      </c>
      <c r="L39" s="27">
        <f t="shared" si="19"/>
        <v>0</v>
      </c>
      <c r="M39" s="58">
        <f t="shared" si="20"/>
        <v>0</v>
      </c>
    </row>
    <row r="40" spans="1:13" ht="29.25" customHeight="1">
      <c r="A40" s="116" t="s">
        <v>4</v>
      </c>
      <c r="B40" s="63" t="s">
        <v>2</v>
      </c>
      <c r="C40" s="64">
        <v>9493961000</v>
      </c>
      <c r="D40" s="64">
        <v>9493961000</v>
      </c>
      <c r="E40" s="64">
        <v>0</v>
      </c>
      <c r="F40" s="64">
        <f>+D40-E40</f>
        <v>9493961000</v>
      </c>
      <c r="G40" s="78">
        <v>7890195433.9</v>
      </c>
      <c r="H40" s="78">
        <v>4341231214.59</v>
      </c>
      <c r="I40" s="78">
        <v>4295510462.59</v>
      </c>
      <c r="J40" s="65">
        <f t="shared" si="17"/>
        <v>1603765566.1000004</v>
      </c>
      <c r="K40" s="66">
        <f t="shared" si="18"/>
        <v>0.831075189154453</v>
      </c>
      <c r="L40" s="66">
        <f t="shared" si="19"/>
        <v>0.4572623812747914</v>
      </c>
      <c r="M40" s="97">
        <f t="shared" si="20"/>
        <v>0.45244660922769747</v>
      </c>
    </row>
    <row r="41" spans="1:13" ht="6.75" customHeight="1">
      <c r="A41" s="117"/>
      <c r="B41" s="41"/>
      <c r="C41" s="55"/>
      <c r="D41" s="55"/>
      <c r="E41" s="55"/>
      <c r="F41" s="55"/>
      <c r="G41" s="56"/>
      <c r="H41" s="56"/>
      <c r="I41" s="56"/>
      <c r="J41" s="51"/>
      <c r="K41" s="42"/>
      <c r="L41" s="42"/>
      <c r="M41" s="118"/>
    </row>
    <row r="42" spans="1:13" ht="21.75" customHeight="1" thickBot="1">
      <c r="A42" s="100" t="s">
        <v>5</v>
      </c>
      <c r="B42" s="101" t="s">
        <v>6</v>
      </c>
      <c r="C42" s="119">
        <f>+C35+C40</f>
        <v>24796813000</v>
      </c>
      <c r="D42" s="119">
        <f aca="true" t="shared" si="21" ref="D42:I42">+D35+D40</f>
        <v>24796813000</v>
      </c>
      <c r="E42" s="119">
        <f t="shared" si="21"/>
        <v>307683000</v>
      </c>
      <c r="F42" s="119">
        <f t="shared" si="21"/>
        <v>24489130000</v>
      </c>
      <c r="G42" s="102">
        <f t="shared" si="21"/>
        <v>18417960115.54</v>
      </c>
      <c r="H42" s="102">
        <f t="shared" si="21"/>
        <v>14319416791.83</v>
      </c>
      <c r="I42" s="102">
        <f t="shared" si="21"/>
        <v>14270411692.26</v>
      </c>
      <c r="J42" s="103">
        <f>+F42-G42</f>
        <v>6071169884.459999</v>
      </c>
      <c r="K42" s="120">
        <f>+G42/F42</f>
        <v>0.7520871552211125</v>
      </c>
      <c r="L42" s="120">
        <f>+H42/F42</f>
        <v>0.5847254186584007</v>
      </c>
      <c r="M42" s="121">
        <f>+I42/F42</f>
        <v>0.5827243226794908</v>
      </c>
    </row>
    <row r="43" spans="1:13" ht="13.5" thickTop="1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0"/>
      <c r="B44" s="43" t="s">
        <v>16</v>
      </c>
      <c r="C44" s="13"/>
      <c r="D44" s="13"/>
      <c r="E44" s="13"/>
      <c r="F44" s="49"/>
      <c r="G44" s="47"/>
      <c r="H44" s="47"/>
      <c r="I44" s="47"/>
      <c r="J44" s="47"/>
      <c r="K44" s="48"/>
      <c r="L44" s="14"/>
      <c r="M44" s="14"/>
    </row>
    <row r="45" spans="6:9" ht="12.75">
      <c r="F45" s="22"/>
      <c r="G45" s="11"/>
      <c r="H45" s="11"/>
      <c r="I45" s="11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2021-10-22T15:44:29Z</cp:lastPrinted>
  <dcterms:created xsi:type="dcterms:W3CDTF">2011-02-09T13:24:23Z</dcterms:created>
  <dcterms:modified xsi:type="dcterms:W3CDTF">2021-10-22T15:44:31Z</dcterms:modified>
  <cp:category/>
  <cp:version/>
  <cp:contentType/>
  <cp:contentStatus/>
</cp:coreProperties>
</file>