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670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<sst xmlns="http://schemas.openxmlformats.org/spreadsheetml/2006/main" count="74" uniqueCount="35">
  <si>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</si>
  <si>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</si>
  <si>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</si>
  <si>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</si>
  <si>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</si>
  <si>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</si>
  <si>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</si>
  <si>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</si>
  <si>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</si>
  <si>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</si>
  <si>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</si>
  <si>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</si>
  <si>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</si>
  <si>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</si>
  <si>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</si>
  <si>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</si>
  <si>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</si>
  <si>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</si>
  <si>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</si>
  <si>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</si>
  <si>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OBLIGACIONES ($)</t>
  </si>
  <si>
    <t>BLOQUEOS ($)</t>
  </si>
  <si>
    <t>APR. VIGENTE DESPUES DE BLOQUEOS ($)</t>
  </si>
  <si>
    <t xml:space="preserve">   PAGOS   ($)</t>
  </si>
  <si>
    <t>COMPROMISOS ($)</t>
  </si>
  <si>
    <t>Gastos por Tributos, Multas, Sanciones e Intereses de Mora</t>
  </si>
  <si>
    <t>OBLIGACIONES       ($)</t>
  </si>
  <si>
    <t>OBL /APR  (%)</t>
  </si>
  <si>
    <t>INFORME DE EJECUCIÓN PRESUPUESTAL ACUMULADA MARZO 31 DE 2021</t>
  </si>
  <si>
    <t xml:space="preserve">INFORME DE EJECUCIÓN PRESUPUESTAL ACUMULADA MARZO 31 DE 2021 </t>
  </si>
  <si>
    <t>GENERADO : ABRIL 05 DE 2021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</si>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</sst>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;[Red]0.00"/>
    <numFmt numFmtId="187" formatCode="0.000%"/>
    <numFmt numFmtId="188" formatCode="[$-240A]dddd\,\ dd&quot; de &quot;mmmm&quot; de &quot;yyyy"/>
    <numFmt numFmtId="189" formatCode="0_ ;[Red]\-0\ "/>
    <numFmt numFmtId="190" formatCode="0_ ;\-0\ "/>
    <numFmt numFmtId="191" formatCode="0;[Red]0"/>
    <numFmt numFmtId="192" formatCode="[$-240A]h:mm:ss\ AM/PM"/>
    <numFmt numFmtId="193" formatCode="#,##0_ ;\-#,##0\ "/>
    <numFmt numFmtId="194" formatCode="#,##0_ ;[Red]\-#,##0\ "/>
    <numFmt numFmtId="195" formatCode="0.00_ ;[Red]\-0.00\ "/>
    <numFmt numFmtId="196" formatCode="0.00_ ;\-0.00\ "/>
    <numFmt numFmtId="197" formatCode="#,##0;[Red]#,##0"/>
    <numFmt numFmtId="198" formatCode="&quot;$&quot;#,##0.00"/>
    <numFmt numFmtId="199" formatCode="#,##0.000000000000"/>
    <numFmt numFmtId="200" formatCode="[$-1240A]&quot;$&quot;\ #,##0.00;\(&quot;$&quot;\ #,##0.00\)"/>
    <numFmt numFmtId="201" formatCode="[$-1240A]&quot;$&quot;\ #,##0.00;\-&quot;$&quot;\ #,##0.00"/>
    <numFmt numFmtId="202" formatCode="#,##0.00_ ;\-#,##0.00\ "/>
  </numFmts>
  <fonts count="6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 Narrow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b/>
      <sz val="10"/>
      <color theme="0"/>
      <name val="Arial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b/>
      <sz val="10"/>
      <color theme="0"/>
      <name val="Arial Narrow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medium"/>
      <top>
        <color indexed="63"/>
      </top>
      <bottom style="medium"/>
    </border>
    <border>
      <left style="thin">
        <color theme="0" tint="-0.2499399930238723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1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0" fontId="55" fillId="33" borderId="14" xfId="0" applyFont="1" applyFill="1" applyBorder="1" applyAlignment="1">
      <alignment/>
    </xf>
    <xf numFmtId="0" fontId="56" fillId="33" borderId="15" xfId="0" applyFont="1" applyFill="1" applyBorder="1" applyAlignment="1">
      <alignment horizontal="center" vertical="center"/>
    </xf>
    <xf numFmtId="4" fontId="56" fillId="33" borderId="15" xfId="0" applyNumberFormat="1" applyFont="1" applyFill="1" applyBorder="1" applyAlignment="1">
      <alignment horizontal="center" vertical="justify" wrapText="1"/>
    </xf>
    <xf numFmtId="0" fontId="56" fillId="33" borderId="15" xfId="0" applyFont="1" applyFill="1" applyBorder="1" applyAlignment="1">
      <alignment horizontal="center" vertical="justify" wrapText="1"/>
    </xf>
    <xf numFmtId="200" fontId="0" fillId="0" borderId="0" xfId="0" applyNumberFormat="1" applyAlignment="1">
      <alignment/>
    </xf>
    <xf numFmtId="198" fontId="57" fillId="0" borderId="0" xfId="0" applyNumberFormat="1" applyFont="1" applyFill="1" applyBorder="1" applyAlignment="1">
      <alignment horizontal="right" vertical="center" wrapText="1" readingOrder="1"/>
    </xf>
    <xf numFmtId="0" fontId="58" fillId="34" borderId="15" xfId="0" applyFont="1" applyFill="1" applyBorder="1" applyAlignment="1">
      <alignment horizontal="center" vertical="justify" wrapText="1"/>
    </xf>
    <xf numFmtId="0" fontId="58" fillId="34" borderId="15" xfId="0" applyFont="1" applyFill="1" applyBorder="1" applyAlignment="1">
      <alignment horizontal="center" vertical="justify"/>
    </xf>
    <xf numFmtId="0" fontId="58" fillId="34" borderId="16" xfId="0" applyFont="1" applyFill="1" applyBorder="1" applyAlignment="1">
      <alignment horizontal="center" vertical="justify"/>
    </xf>
    <xf numFmtId="4" fontId="59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0" fontId="60" fillId="35" borderId="0" xfId="0" applyNumberFormat="1" applyFont="1" applyFill="1" applyBorder="1" applyAlignment="1">
      <alignment horizontal="right" vertical="center" wrapText="1"/>
    </xf>
    <xf numFmtId="10" fontId="5" fillId="35" borderId="17" xfId="0" applyNumberFormat="1" applyFont="1" applyFill="1" applyBorder="1" applyAlignment="1">
      <alignment horizontal="right" vertical="center" wrapText="1"/>
    </xf>
    <xf numFmtId="10" fontId="5" fillId="0" borderId="1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9" fillId="0" borderId="0" xfId="0" applyNumberFormat="1" applyFont="1" applyFill="1" applyBorder="1" applyAlignment="1">
      <alignment horizontal="left" vertical="center" wrapText="1" readingOrder="1"/>
    </xf>
    <xf numFmtId="0" fontId="8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10" fontId="61" fillId="35" borderId="0" xfId="0" applyNumberFormat="1" applyFont="1" applyFill="1" applyBorder="1" applyAlignment="1">
      <alignment horizontal="right" vertical="center" wrapText="1"/>
    </xf>
    <xf numFmtId="10" fontId="6" fillId="35" borderId="17" xfId="0" applyNumberFormat="1" applyFont="1" applyFill="1" applyBorder="1" applyAlignment="1">
      <alignment horizontal="right" vertical="center" wrapText="1"/>
    </xf>
    <xf numFmtId="10" fontId="6" fillId="0" borderId="17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10" fontId="6" fillId="3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10" fontId="6" fillId="5" borderId="19" xfId="0" applyNumberFormat="1" applyFont="1" applyFill="1" applyBorder="1" applyAlignment="1">
      <alignment horizontal="right" vertical="center" wrapText="1"/>
    </xf>
    <xf numFmtId="0" fontId="62" fillId="34" borderId="14" xfId="0" applyFont="1" applyFill="1" applyBorder="1" applyAlignment="1">
      <alignment horizontal="center" vertical="justify" wrapText="1"/>
    </xf>
    <xf numFmtId="4" fontId="5" fillId="0" borderId="12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6" fillId="5" borderId="18" xfId="0" applyNumberFormat="1" applyFont="1" applyFill="1" applyBorder="1" applyAlignment="1">
      <alignment horizontal="right" vertical="center" wrapText="1"/>
    </xf>
    <xf numFmtId="10" fontId="6" fillId="5" borderId="20" xfId="0" applyNumberFormat="1" applyFont="1" applyFill="1" applyBorder="1" applyAlignment="1">
      <alignment horizontal="right" vertical="center" wrapText="1"/>
    </xf>
    <xf numFmtId="4" fontId="59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6" fillId="5" borderId="19" xfId="0" applyNumberFormat="1" applyFont="1" applyFill="1" applyBorder="1" applyAlignment="1">
      <alignment horizontal="center" vertical="center" wrapText="1"/>
    </xf>
    <xf numFmtId="4" fontId="59" fillId="0" borderId="0" xfId="0" applyNumberFormat="1" applyFont="1" applyFill="1" applyBorder="1" applyAlignment="1">
      <alignment horizontal="right" vertical="center" wrapText="1" readingOrder="1"/>
    </xf>
    <xf numFmtId="10" fontId="10" fillId="0" borderId="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right" vertical="center" wrapText="1"/>
    </xf>
    <xf numFmtId="4" fontId="63" fillId="0" borderId="0" xfId="0" applyNumberFormat="1" applyFont="1" applyFill="1" applyBorder="1" applyAlignment="1">
      <alignment horizontal="right" vertical="center" wrapText="1" readingOrder="1"/>
    </xf>
    <xf numFmtId="4" fontId="5" fillId="0" borderId="12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4" fontId="5" fillId="35" borderId="12" xfId="0" applyNumberFormat="1" applyFont="1" applyFill="1" applyBorder="1" applyAlignment="1">
      <alignment horizontal="right" vertical="center" wrapText="1"/>
    </xf>
    <xf numFmtId="4" fontId="8" fillId="35" borderId="0" xfId="0" applyNumberFormat="1" applyFont="1" applyFill="1" applyBorder="1" applyAlignment="1">
      <alignment vertical="center" wrapText="1"/>
    </xf>
    <xf numFmtId="4" fontId="6" fillId="5" borderId="19" xfId="0" applyNumberFormat="1" applyFont="1" applyFill="1" applyBorder="1" applyAlignment="1">
      <alignment horizontal="right" vertical="center" wrapText="1"/>
    </xf>
    <xf numFmtId="4" fontId="6" fillId="5" borderId="21" xfId="0" applyNumberFormat="1" applyFont="1" applyFill="1" applyBorder="1" applyAlignment="1">
      <alignment horizontal="right" vertical="center" wrapText="1"/>
    </xf>
    <xf numFmtId="4" fontId="63" fillId="5" borderId="19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61" fillId="36" borderId="12" xfId="0" applyFont="1" applyFill="1" applyBorder="1" applyAlignment="1">
      <alignment horizontal="center" vertical="center" wrapText="1"/>
    </xf>
    <xf numFmtId="0" fontId="61" fillId="36" borderId="0" xfId="0" applyFont="1" applyFill="1" applyBorder="1" applyAlignment="1">
      <alignment horizontal="left" vertical="center"/>
    </xf>
    <xf numFmtId="4" fontId="61" fillId="36" borderId="0" xfId="0" applyNumberFormat="1" applyFont="1" applyFill="1" applyBorder="1" applyAlignment="1">
      <alignment vertical="center" wrapText="1"/>
    </xf>
    <xf numFmtId="4" fontId="61" fillId="36" borderId="12" xfId="0" applyNumberFormat="1" applyFont="1" applyFill="1" applyBorder="1" applyAlignment="1">
      <alignment horizontal="right" vertical="center" wrapText="1"/>
    </xf>
    <xf numFmtId="10" fontId="61" fillId="36" borderId="0" xfId="0" applyNumberFormat="1" applyFont="1" applyFill="1" applyBorder="1" applyAlignment="1">
      <alignment horizontal="right" vertical="center" wrapText="1"/>
    </xf>
    <xf numFmtId="10" fontId="61" fillId="36" borderId="17" xfId="0" applyNumberFormat="1" applyFont="1" applyFill="1" applyBorder="1" applyAlignment="1">
      <alignment horizontal="right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left" vertical="center" wrapText="1"/>
    </xf>
    <xf numFmtId="4" fontId="6" fillId="36" borderId="0" xfId="0" applyNumberFormat="1" applyFont="1" applyFill="1" applyBorder="1" applyAlignment="1">
      <alignment vertical="center" wrapText="1"/>
    </xf>
    <xf numFmtId="4" fontId="6" fillId="36" borderId="12" xfId="0" applyNumberFormat="1" applyFont="1" applyFill="1" applyBorder="1" applyAlignment="1">
      <alignment horizontal="right" vertical="center" wrapText="1"/>
    </xf>
    <xf numFmtId="10" fontId="6" fillId="36" borderId="0" xfId="0" applyNumberFormat="1" applyFont="1" applyFill="1" applyBorder="1" applyAlignment="1">
      <alignment horizontal="right" vertical="center" wrapText="1"/>
    </xf>
    <xf numFmtId="10" fontId="6" fillId="36" borderId="17" xfId="0" applyNumberFormat="1" applyFont="1" applyFill="1" applyBorder="1" applyAlignment="1">
      <alignment horizontal="right" vertical="center" wrapText="1"/>
    </xf>
    <xf numFmtId="0" fontId="6" fillId="36" borderId="22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left" vertical="center"/>
    </xf>
    <xf numFmtId="4" fontId="6" fillId="36" borderId="23" xfId="0" applyNumberFormat="1" applyFont="1" applyFill="1" applyBorder="1" applyAlignment="1">
      <alignment vertical="center" wrapText="1"/>
    </xf>
    <xf numFmtId="4" fontId="6" fillId="36" borderId="22" xfId="0" applyNumberFormat="1" applyFont="1" applyFill="1" applyBorder="1" applyAlignment="1">
      <alignment horizontal="right" vertical="center" wrapText="1"/>
    </xf>
    <xf numFmtId="10" fontId="6" fillId="36" borderId="23" xfId="0" applyNumberFormat="1" applyFont="1" applyFill="1" applyBorder="1" applyAlignment="1">
      <alignment horizontal="right" vertical="center" wrapText="1"/>
    </xf>
    <xf numFmtId="10" fontId="6" fillId="36" borderId="24" xfId="0" applyNumberFormat="1" applyFont="1" applyFill="1" applyBorder="1" applyAlignment="1">
      <alignment horizontal="right"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center"/>
    </xf>
    <xf numFmtId="4" fontId="6" fillId="36" borderId="0" xfId="0" applyNumberFormat="1" applyFont="1" applyFill="1" applyBorder="1" applyAlignment="1">
      <alignment horizontal="right" vertical="center" wrapText="1"/>
    </xf>
    <xf numFmtId="0" fontId="6" fillId="36" borderId="0" xfId="0" applyFont="1" applyFill="1" applyBorder="1" applyAlignment="1">
      <alignment horizontal="left" vertical="center"/>
    </xf>
    <xf numFmtId="4" fontId="6" fillId="36" borderId="23" xfId="0" applyNumberFormat="1" applyFont="1" applyFill="1" applyBorder="1" applyAlignment="1">
      <alignment horizontal="right" vertical="center" wrapText="1"/>
    </xf>
    <xf numFmtId="10" fontId="61" fillId="36" borderId="23" xfId="0" applyNumberFormat="1" applyFont="1" applyFill="1" applyBorder="1" applyAlignment="1">
      <alignment horizontal="right" vertical="center" wrapText="1"/>
    </xf>
    <xf numFmtId="4" fontId="64" fillId="0" borderId="0" xfId="0" applyNumberFormat="1" applyFont="1" applyFill="1" applyBorder="1" applyAlignment="1">
      <alignment horizontal="right" vertical="center" wrapText="1" readingOrder="1"/>
    </xf>
    <xf numFmtId="4" fontId="8" fillId="35" borderId="0" xfId="0" applyNumberFormat="1" applyFont="1" applyFill="1" applyBorder="1" applyAlignment="1">
      <alignment horizontal="right" vertical="center" wrapText="1"/>
    </xf>
    <xf numFmtId="4" fontId="7" fillId="36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1076325</xdr:colOff>
      <xdr:row>2</xdr:row>
      <xdr:rowOff>142875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="115" zoomScaleNormal="115" zoomScalePageLayoutView="0" workbookViewId="0" topLeftCell="A26">
      <selection activeCell="A31" sqref="A31:M31"/>
    </sheetView>
  </sheetViews>
  <sheetFormatPr defaultColWidth="11.421875" defaultRowHeight="12.75"/>
  <cols>
    <col min="1" max="1" width="2.57421875" style="0" customWidth="1"/>
    <col min="2" max="2" width="21.28125" style="0" customWidth="1"/>
    <col min="3" max="3" width="19.7109375" style="0" customWidth="1"/>
    <col min="4" max="4" width="19.00390625" style="0" customWidth="1"/>
    <col min="5" max="5" width="15.8515625" style="0" customWidth="1"/>
    <col min="6" max="6" width="19.28125" style="0" customWidth="1"/>
    <col min="7" max="7" width="19.00390625" style="0" customWidth="1"/>
    <col min="8" max="8" width="18.28125" style="0" customWidth="1"/>
    <col min="9" max="9" width="17.71093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2" spans="1:13" ht="18">
      <c r="A2" s="109" t="s">
        <v>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1" customHeight="1">
      <c r="A3" s="109" t="s">
        <v>29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3:13" ht="23.25" customHeight="1" thickBot="1">
      <c r="C4" s="1"/>
      <c r="D4" s="1"/>
      <c r="E4" s="1"/>
      <c r="F4" s="1"/>
      <c r="G4" s="1"/>
      <c r="H4" s="1"/>
      <c r="I4" s="1"/>
      <c r="J4" s="3" t="s">
        <v>30</v>
      </c>
      <c r="K4" s="2"/>
      <c r="L4" s="2"/>
      <c r="M4" s="2"/>
    </row>
    <row r="5" spans="1:13" ht="43.5" customHeight="1" thickBot="1">
      <c r="A5" s="20"/>
      <c r="B5" s="21" t="s">
        <v>7</v>
      </c>
      <c r="C5" s="22" t="s">
        <v>15</v>
      </c>
      <c r="D5" s="23" t="s">
        <v>10</v>
      </c>
      <c r="E5" s="22" t="s">
        <v>21</v>
      </c>
      <c r="F5" s="22" t="s">
        <v>22</v>
      </c>
      <c r="G5" s="23" t="s">
        <v>31</v>
      </c>
      <c r="H5" s="23" t="s">
        <v>26</v>
      </c>
      <c r="I5" s="23" t="s">
        <v>32</v>
      </c>
      <c r="J5" s="56" t="s">
        <v>11</v>
      </c>
      <c r="K5" s="26" t="s">
        <v>13</v>
      </c>
      <c r="L5" s="27" t="s">
        <v>33</v>
      </c>
      <c r="M5" s="28" t="s">
        <v>12</v>
      </c>
    </row>
    <row r="6" spans="1:13" ht="9.75" customHeight="1">
      <c r="A6" s="5"/>
      <c r="B6" s="6"/>
      <c r="C6" s="6"/>
      <c r="D6" s="6"/>
      <c r="E6" s="6"/>
      <c r="F6" s="6"/>
      <c r="G6" s="6"/>
      <c r="H6" s="6"/>
      <c r="I6" s="6"/>
      <c r="J6" s="5"/>
      <c r="K6" s="6"/>
      <c r="L6" s="6"/>
      <c r="M6" s="10"/>
    </row>
    <row r="7" spans="1:13" ht="18" customHeight="1">
      <c r="A7" s="98" t="s">
        <v>3</v>
      </c>
      <c r="B7" s="101" t="s">
        <v>0</v>
      </c>
      <c r="C7" s="100">
        <f>SUM(C8:C11)</f>
        <v>438463554000</v>
      </c>
      <c r="D7" s="100">
        <f aca="true" t="shared" si="0" ref="D7:I7">SUM(D8:D11)</f>
        <v>438463554000</v>
      </c>
      <c r="E7" s="100">
        <f t="shared" si="0"/>
        <v>307683000</v>
      </c>
      <c r="F7" s="100">
        <f t="shared" si="0"/>
        <v>438155871000</v>
      </c>
      <c r="G7" s="100">
        <f t="shared" si="0"/>
        <v>227155741665.14</v>
      </c>
      <c r="H7" s="100">
        <f t="shared" si="0"/>
        <v>75215001204.6</v>
      </c>
      <c r="I7" s="100">
        <f t="shared" si="0"/>
        <v>60468935240.840004</v>
      </c>
      <c r="J7" s="89">
        <f aca="true" t="shared" si="1" ref="J7:J12">+F7-G7</f>
        <v>211000129334.86</v>
      </c>
      <c r="K7" s="84">
        <f aca="true" t="shared" si="2" ref="K7:K12">+G7/F7</f>
        <v>0.5184359190411031</v>
      </c>
      <c r="L7" s="84">
        <f aca="true" t="shared" si="3" ref="L7:L12">+H7/F7</f>
        <v>0.17166265747606518</v>
      </c>
      <c r="M7" s="91">
        <f aca="true" t="shared" si="4" ref="M7:M12">+I7/F7</f>
        <v>0.13800781695069425</v>
      </c>
    </row>
    <row r="8" spans="1:13" ht="29.25" customHeight="1">
      <c r="A8" s="33"/>
      <c r="B8" s="34" t="s">
        <v>1</v>
      </c>
      <c r="C8" s="31">
        <f aca="true" t="shared" si="5" ref="C8:E9">+C22+C36</f>
        <v>54355998000</v>
      </c>
      <c r="D8" s="31">
        <f t="shared" si="5"/>
        <v>54355998000</v>
      </c>
      <c r="E8" s="31">
        <f t="shared" si="5"/>
        <v>307683000</v>
      </c>
      <c r="F8" s="31">
        <f>+D8-E8</f>
        <v>54048315000</v>
      </c>
      <c r="G8" s="31">
        <f aca="true" t="shared" si="6" ref="G8:I9">+G22+G36</f>
        <v>11088271807</v>
      </c>
      <c r="H8" s="31">
        <f t="shared" si="6"/>
        <v>10779136104</v>
      </c>
      <c r="I8" s="31">
        <f t="shared" si="6"/>
        <v>10749822015</v>
      </c>
      <c r="J8" s="74">
        <f t="shared" si="1"/>
        <v>42960043193</v>
      </c>
      <c r="K8" s="35">
        <f t="shared" si="2"/>
        <v>0.205154810228589</v>
      </c>
      <c r="L8" s="35">
        <f t="shared" si="3"/>
        <v>0.19943519245697114</v>
      </c>
      <c r="M8" s="36">
        <f t="shared" si="4"/>
        <v>0.19889282422588012</v>
      </c>
    </row>
    <row r="9" spans="1:13" ht="25.5" customHeight="1">
      <c r="A9" s="33"/>
      <c r="B9" s="38" t="s">
        <v>18</v>
      </c>
      <c r="C9" s="31">
        <f t="shared" si="5"/>
        <v>21345099000</v>
      </c>
      <c r="D9" s="31">
        <f t="shared" si="5"/>
        <v>21345099000</v>
      </c>
      <c r="E9" s="31"/>
      <c r="F9" s="31">
        <f>+D9-E9</f>
        <v>21345099000</v>
      </c>
      <c r="G9" s="31">
        <f t="shared" si="6"/>
        <v>17048352357.67</v>
      </c>
      <c r="H9" s="31">
        <f t="shared" si="6"/>
        <v>3876294110.05</v>
      </c>
      <c r="I9" s="31">
        <f t="shared" si="6"/>
        <v>3589020484.6499996</v>
      </c>
      <c r="J9" s="74">
        <f t="shared" si="1"/>
        <v>4296746642.33</v>
      </c>
      <c r="K9" s="35">
        <f t="shared" si="2"/>
        <v>0.7987010206731765</v>
      </c>
      <c r="L9" s="35">
        <f t="shared" si="3"/>
        <v>0.1816011305475791</v>
      </c>
      <c r="M9" s="36">
        <f t="shared" si="4"/>
        <v>0.1681426019457675</v>
      </c>
    </row>
    <row r="10" spans="1:13" ht="26.25" customHeight="1">
      <c r="A10" s="33"/>
      <c r="B10" s="34" t="s">
        <v>8</v>
      </c>
      <c r="C10" s="31">
        <f>+C24+C38</f>
        <v>349927742000</v>
      </c>
      <c r="D10" s="31">
        <f aca="true" t="shared" si="7" ref="D10:I10">+D24+D38</f>
        <v>349927742000</v>
      </c>
      <c r="E10" s="31"/>
      <c r="F10" s="31">
        <f>+D10-E10</f>
        <v>349927742000</v>
      </c>
      <c r="G10" s="31">
        <f t="shared" si="7"/>
        <v>189232106994.47</v>
      </c>
      <c r="H10" s="31">
        <f t="shared" si="7"/>
        <v>50772560484.55</v>
      </c>
      <c r="I10" s="31">
        <f t="shared" si="7"/>
        <v>36343082235.19</v>
      </c>
      <c r="J10" s="74">
        <f t="shared" si="1"/>
        <v>160695635005.53</v>
      </c>
      <c r="K10" s="35">
        <f t="shared" si="2"/>
        <v>0.5407748065726953</v>
      </c>
      <c r="L10" s="35">
        <f t="shared" si="3"/>
        <v>0.14509441347622562</v>
      </c>
      <c r="M10" s="36">
        <f t="shared" si="4"/>
        <v>0.10385881961650816</v>
      </c>
    </row>
    <row r="11" spans="1:13" ht="37.5" customHeight="1">
      <c r="A11" s="33"/>
      <c r="B11" s="39" t="s">
        <v>25</v>
      </c>
      <c r="C11" s="31">
        <f aca="true" t="shared" si="8" ref="C11:I12">+C25+C39</f>
        <v>12834715000</v>
      </c>
      <c r="D11" s="31">
        <f>+D25+D39</f>
        <v>12834715000</v>
      </c>
      <c r="E11" s="31"/>
      <c r="F11" s="31">
        <f>+D11-E11</f>
        <v>12834715000</v>
      </c>
      <c r="G11" s="31">
        <f>+G25+G39</f>
        <v>9787010506</v>
      </c>
      <c r="H11" s="31">
        <f>+H25+H39</f>
        <v>9787010506</v>
      </c>
      <c r="I11" s="31">
        <f>+I25+I39</f>
        <v>9787010506</v>
      </c>
      <c r="J11" s="74">
        <f t="shared" si="1"/>
        <v>3047704494</v>
      </c>
      <c r="K11" s="35">
        <f t="shared" si="2"/>
        <v>0.7625420982078682</v>
      </c>
      <c r="L11" s="35">
        <f t="shared" si="3"/>
        <v>0.7625420982078682</v>
      </c>
      <c r="M11" s="36">
        <f t="shared" si="4"/>
        <v>0.7625420982078682</v>
      </c>
    </row>
    <row r="12" spans="1:13" ht="18.75" customHeight="1">
      <c r="A12" s="86" t="s">
        <v>4</v>
      </c>
      <c r="B12" s="101" t="s">
        <v>2</v>
      </c>
      <c r="C12" s="100">
        <f t="shared" si="8"/>
        <v>251446291660</v>
      </c>
      <c r="D12" s="100">
        <f t="shared" si="8"/>
        <v>251446291660</v>
      </c>
      <c r="E12" s="100">
        <f t="shared" si="8"/>
        <v>0</v>
      </c>
      <c r="F12" s="100">
        <f t="shared" si="8"/>
        <v>251446291660</v>
      </c>
      <c r="G12" s="100">
        <f t="shared" si="8"/>
        <v>225656664136.49002</v>
      </c>
      <c r="H12" s="100">
        <f t="shared" si="8"/>
        <v>11489523777.08</v>
      </c>
      <c r="I12" s="100">
        <f t="shared" si="8"/>
        <v>11485608677.08</v>
      </c>
      <c r="J12" s="89">
        <f t="shared" si="1"/>
        <v>25789627523.50998</v>
      </c>
      <c r="K12" s="84">
        <f t="shared" si="2"/>
        <v>0.8974348464109301</v>
      </c>
      <c r="L12" s="84">
        <f t="shared" si="3"/>
        <v>0.045693749155051665</v>
      </c>
      <c r="M12" s="91">
        <f t="shared" si="4"/>
        <v>0.04567817883196536</v>
      </c>
    </row>
    <row r="13" spans="1:13" ht="8.25" customHeight="1">
      <c r="A13" s="40"/>
      <c r="B13" s="41"/>
      <c r="C13" s="42"/>
      <c r="D13" s="32"/>
      <c r="E13" s="32"/>
      <c r="F13" s="32"/>
      <c r="G13" s="32"/>
      <c r="H13" s="32"/>
      <c r="I13" s="32"/>
      <c r="J13" s="69"/>
      <c r="K13" s="43"/>
      <c r="L13" s="43"/>
      <c r="M13" s="44"/>
    </row>
    <row r="14" spans="1:13" ht="15.75" customHeight="1" thickBot="1">
      <c r="A14" s="92" t="s">
        <v>5</v>
      </c>
      <c r="B14" s="93" t="s">
        <v>6</v>
      </c>
      <c r="C14" s="102">
        <f>+C28+C42</f>
        <v>689909845660</v>
      </c>
      <c r="D14" s="102">
        <f aca="true" t="shared" si="9" ref="D14:I14">+D28+D42</f>
        <v>689909845660</v>
      </c>
      <c r="E14" s="102">
        <f t="shared" si="9"/>
        <v>307683000</v>
      </c>
      <c r="F14" s="102">
        <f t="shared" si="9"/>
        <v>689602162660</v>
      </c>
      <c r="G14" s="102">
        <f t="shared" si="9"/>
        <v>452812405801.63</v>
      </c>
      <c r="H14" s="102">
        <f t="shared" si="9"/>
        <v>86704524981.68001</v>
      </c>
      <c r="I14" s="102">
        <f t="shared" si="9"/>
        <v>71954543917.92</v>
      </c>
      <c r="J14" s="95">
        <f>+F14-G14</f>
        <v>236789756858.37</v>
      </c>
      <c r="K14" s="103">
        <f>+G14/F14</f>
        <v>0.6566284595961798</v>
      </c>
      <c r="L14" s="103">
        <f>+H14/F14</f>
        <v>0.12573122544632828</v>
      </c>
      <c r="M14" s="97">
        <f>+I14/F14</f>
        <v>0.1043421088477594</v>
      </c>
    </row>
    <row r="15" spans="1:13" ht="12.7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4"/>
    </row>
    <row r="16" spans="1:13" ht="15" customHeight="1">
      <c r="A16" s="107" t="s">
        <v>17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</row>
    <row r="17" spans="1:13" ht="16.5" customHeight="1">
      <c r="A17" s="107" t="s">
        <v>28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3" ht="24" customHeight="1" thickBot="1">
      <c r="A18" s="11"/>
      <c r="B18" s="11"/>
      <c r="C18" s="12"/>
      <c r="D18" s="12"/>
      <c r="E18" s="12"/>
      <c r="F18" s="12"/>
      <c r="G18" s="12"/>
      <c r="H18" s="12"/>
      <c r="I18" s="12"/>
      <c r="J18" s="16"/>
      <c r="K18" s="9"/>
      <c r="L18" s="9"/>
      <c r="M18" s="9"/>
    </row>
    <row r="19" spans="1:13" ht="42.75" customHeight="1" thickBot="1">
      <c r="A19" s="20"/>
      <c r="B19" s="21" t="s">
        <v>7</v>
      </c>
      <c r="C19" s="22" t="s">
        <v>15</v>
      </c>
      <c r="D19" s="22" t="s">
        <v>10</v>
      </c>
      <c r="E19" s="22" t="s">
        <v>21</v>
      </c>
      <c r="F19" s="22" t="s">
        <v>22</v>
      </c>
      <c r="G19" s="22" t="s">
        <v>24</v>
      </c>
      <c r="H19" s="22" t="s">
        <v>14</v>
      </c>
      <c r="I19" s="22" t="s">
        <v>23</v>
      </c>
      <c r="J19" s="56" t="s">
        <v>11</v>
      </c>
      <c r="K19" s="26" t="s">
        <v>13</v>
      </c>
      <c r="L19" s="27" t="s">
        <v>27</v>
      </c>
      <c r="M19" s="28" t="s">
        <v>12</v>
      </c>
    </row>
    <row r="20" spans="1:13" ht="12" customHeight="1">
      <c r="A20" s="7"/>
      <c r="B20" s="8"/>
      <c r="C20" s="9"/>
      <c r="D20" s="9"/>
      <c r="E20" s="9"/>
      <c r="F20" s="9"/>
      <c r="G20" s="9"/>
      <c r="H20" s="9"/>
      <c r="I20" s="9"/>
      <c r="J20" s="70"/>
      <c r="K20" s="71"/>
      <c r="L20" s="71"/>
      <c r="M20" s="72"/>
    </row>
    <row r="21" spans="1:13" ht="25.5" customHeight="1">
      <c r="A21" s="98" t="s">
        <v>3</v>
      </c>
      <c r="B21" s="99" t="s">
        <v>0</v>
      </c>
      <c r="C21" s="100">
        <f>SUM(C22:C25)</f>
        <v>423160702000</v>
      </c>
      <c r="D21" s="100">
        <f aca="true" t="shared" si="10" ref="D21:I21">SUM(D22:D25)</f>
        <v>423160702000</v>
      </c>
      <c r="E21" s="100">
        <v>0</v>
      </c>
      <c r="F21" s="100">
        <f t="shared" si="10"/>
        <v>423160702000</v>
      </c>
      <c r="G21" s="100">
        <f t="shared" si="10"/>
        <v>222838651624.09</v>
      </c>
      <c r="H21" s="100">
        <f t="shared" si="10"/>
        <v>72204965359.57</v>
      </c>
      <c r="I21" s="100">
        <f t="shared" si="10"/>
        <v>57468126250.81</v>
      </c>
      <c r="J21" s="89">
        <f aca="true" t="shared" si="11" ref="J21:J26">+F21-G21</f>
        <v>200322050375.91</v>
      </c>
      <c r="K21" s="90">
        <f aca="true" t="shared" si="12" ref="K21:K26">+G21/F21</f>
        <v>0.526605260296808</v>
      </c>
      <c r="L21" s="90">
        <f aca="true" t="shared" si="13" ref="L21:L26">+H21/F21</f>
        <v>0.1706324926164103</v>
      </c>
      <c r="M21" s="91">
        <f aca="true" t="shared" si="14" ref="M21:M26">+I21/F21</f>
        <v>0.1358068600869511</v>
      </c>
    </row>
    <row r="22" spans="1:13" ht="24.75" customHeight="1">
      <c r="A22" s="33"/>
      <c r="B22" s="38" t="s">
        <v>1</v>
      </c>
      <c r="C22" s="31">
        <v>41107301000</v>
      </c>
      <c r="D22" s="31">
        <v>41107301000</v>
      </c>
      <c r="E22" s="29"/>
      <c r="F22" s="31">
        <f>+D22-E22</f>
        <v>41107301000</v>
      </c>
      <c r="G22" s="104">
        <v>8400378530</v>
      </c>
      <c r="H22" s="79">
        <v>8093983303</v>
      </c>
      <c r="I22" s="79">
        <v>8073509286</v>
      </c>
      <c r="J22" s="68">
        <f t="shared" si="11"/>
        <v>32706922470</v>
      </c>
      <c r="K22" s="30">
        <f t="shared" si="12"/>
        <v>0.20435247086642833</v>
      </c>
      <c r="L22" s="30">
        <f t="shared" si="13"/>
        <v>0.19689892321074545</v>
      </c>
      <c r="M22" s="37">
        <f t="shared" si="14"/>
        <v>0.19640086042136407</v>
      </c>
    </row>
    <row r="23" spans="1:13" ht="21" customHeight="1">
      <c r="A23" s="33"/>
      <c r="B23" s="38" t="s">
        <v>18</v>
      </c>
      <c r="C23" s="31">
        <v>19428254000</v>
      </c>
      <c r="D23" s="31">
        <v>19428254000</v>
      </c>
      <c r="E23" s="29"/>
      <c r="F23" s="31">
        <f>+D23-E23</f>
        <v>19428254000</v>
      </c>
      <c r="G23" s="104">
        <v>15433072987.62</v>
      </c>
      <c r="H23" s="79">
        <v>3565328460.02</v>
      </c>
      <c r="I23" s="79">
        <v>3278441617.62</v>
      </c>
      <c r="J23" s="68">
        <f t="shared" si="11"/>
        <v>3995181012.379999</v>
      </c>
      <c r="K23" s="30">
        <f t="shared" si="12"/>
        <v>0.7943623234295785</v>
      </c>
      <c r="L23" s="30">
        <f t="shared" si="13"/>
        <v>0.18351255136050826</v>
      </c>
      <c r="M23" s="37">
        <f t="shared" si="14"/>
        <v>0.16874607556705815</v>
      </c>
    </row>
    <row r="24" spans="1:13" ht="39" customHeight="1">
      <c r="A24" s="33"/>
      <c r="B24" s="38" t="s">
        <v>8</v>
      </c>
      <c r="C24" s="31">
        <v>349794367000</v>
      </c>
      <c r="D24" s="31">
        <v>349794367000</v>
      </c>
      <c r="E24" s="31"/>
      <c r="F24" s="31">
        <f>+D24-E24</f>
        <v>349794367000</v>
      </c>
      <c r="G24" s="79">
        <v>189218189600.47</v>
      </c>
      <c r="H24" s="79">
        <v>50758643090.55</v>
      </c>
      <c r="I24" s="79">
        <v>36329164841.19</v>
      </c>
      <c r="J24" s="68">
        <f t="shared" si="11"/>
        <v>160576177399.53</v>
      </c>
      <c r="K24" s="30">
        <f t="shared" si="12"/>
        <v>0.5409412141861907</v>
      </c>
      <c r="L24" s="30">
        <f t="shared" si="13"/>
        <v>0.14510994995682708</v>
      </c>
      <c r="M24" s="37">
        <f t="shared" si="14"/>
        <v>0.10385863315286036</v>
      </c>
    </row>
    <row r="25" spans="1:13" ht="19.5" customHeight="1">
      <c r="A25" s="33"/>
      <c r="B25" s="39" t="s">
        <v>25</v>
      </c>
      <c r="C25" s="31">
        <v>12830780000</v>
      </c>
      <c r="D25" s="31">
        <v>12830780000</v>
      </c>
      <c r="E25" s="31"/>
      <c r="F25" s="31">
        <f>+D25-E25</f>
        <v>12830780000</v>
      </c>
      <c r="G25" s="79">
        <v>9787010506</v>
      </c>
      <c r="H25" s="79">
        <v>9787010506</v>
      </c>
      <c r="I25" s="79">
        <v>9787010506</v>
      </c>
      <c r="J25" s="68">
        <f t="shared" si="11"/>
        <v>3043769494</v>
      </c>
      <c r="K25" s="30">
        <f t="shared" si="12"/>
        <v>0.7627759579698195</v>
      </c>
      <c r="L25" s="30">
        <f t="shared" si="13"/>
        <v>0.7627759579698195</v>
      </c>
      <c r="M25" s="37">
        <f t="shared" si="14"/>
        <v>0.7627759579698195</v>
      </c>
    </row>
    <row r="26" spans="1:13" ht="24.75" customHeight="1">
      <c r="A26" s="86" t="s">
        <v>4</v>
      </c>
      <c r="B26" s="87" t="s">
        <v>2</v>
      </c>
      <c r="C26" s="100">
        <v>241952330660</v>
      </c>
      <c r="D26" s="100">
        <v>241952330660</v>
      </c>
      <c r="E26" s="100">
        <v>0</v>
      </c>
      <c r="F26" s="100">
        <f>+D26-E26</f>
        <v>241952330660</v>
      </c>
      <c r="G26" s="106">
        <v>221718975051.17</v>
      </c>
      <c r="H26" s="106">
        <v>11168322148.08</v>
      </c>
      <c r="I26" s="106">
        <v>11168322148.08</v>
      </c>
      <c r="J26" s="89">
        <f t="shared" si="11"/>
        <v>20233355608.829987</v>
      </c>
      <c r="K26" s="90">
        <f t="shared" si="12"/>
        <v>0.9163746199359302</v>
      </c>
      <c r="L26" s="90">
        <f t="shared" si="13"/>
        <v>0.04615918399138764</v>
      </c>
      <c r="M26" s="91">
        <f t="shared" si="14"/>
        <v>0.04615918399138764</v>
      </c>
    </row>
    <row r="27" spans="1:13" ht="10.5" customHeight="1">
      <c r="A27" s="46"/>
      <c r="B27" s="47"/>
      <c r="C27" s="62"/>
      <c r="D27" s="14"/>
      <c r="E27" s="62"/>
      <c r="F27" s="61"/>
      <c r="G27" s="32"/>
      <c r="H27" s="32"/>
      <c r="I27" s="32"/>
      <c r="J27" s="66"/>
      <c r="K27" s="4"/>
      <c r="L27" s="4"/>
      <c r="M27" s="45"/>
    </row>
    <row r="28" spans="1:13" ht="13.5" thickBot="1">
      <c r="A28" s="48" t="s">
        <v>5</v>
      </c>
      <c r="B28" s="49" t="s">
        <v>6</v>
      </c>
      <c r="C28" s="63">
        <f aca="true" t="shared" si="15" ref="C28:I28">+C21+C26</f>
        <v>665113032660</v>
      </c>
      <c r="D28" s="63">
        <f t="shared" si="15"/>
        <v>665113032660</v>
      </c>
      <c r="E28" s="76">
        <f t="shared" si="15"/>
        <v>0</v>
      </c>
      <c r="F28" s="78">
        <f t="shared" si="15"/>
        <v>665113032660</v>
      </c>
      <c r="G28" s="76">
        <f t="shared" si="15"/>
        <v>444557626675.26</v>
      </c>
      <c r="H28" s="76">
        <f t="shared" si="15"/>
        <v>83373287507.65001</v>
      </c>
      <c r="I28" s="77">
        <f t="shared" si="15"/>
        <v>68636448398.89</v>
      </c>
      <c r="J28" s="59">
        <f>+F28-G28</f>
        <v>220555405984.74</v>
      </c>
      <c r="K28" s="55">
        <f>+G28/F28</f>
        <v>0.6683940997176551</v>
      </c>
      <c r="L28" s="55">
        <f>+H28/F28</f>
        <v>0.12535205809186076</v>
      </c>
      <c r="M28" s="60">
        <f>+I28/F28</f>
        <v>0.1031951638722081</v>
      </c>
    </row>
    <row r="29" spans="1:13" ht="12.7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 customHeight="1">
      <c r="A30" s="107" t="s">
        <v>34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</row>
    <row r="31" spans="1:13" ht="18.75" customHeight="1">
      <c r="A31" s="107" t="s">
        <v>28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13" ht="22.5" customHeight="1" thickBot="1">
      <c r="A32" s="17"/>
      <c r="B32" s="17"/>
      <c r="C32" s="18"/>
      <c r="D32" s="18"/>
      <c r="E32" s="18"/>
      <c r="F32" s="18"/>
      <c r="G32" s="18"/>
      <c r="H32" s="18"/>
      <c r="I32" s="18"/>
      <c r="J32" s="16"/>
      <c r="K32" s="19"/>
      <c r="L32" s="19"/>
      <c r="M32" s="19"/>
    </row>
    <row r="33" spans="1:13" ht="42" customHeight="1" thickBot="1">
      <c r="A33" s="20"/>
      <c r="B33" s="21" t="s">
        <v>7</v>
      </c>
      <c r="C33" s="22" t="s">
        <v>15</v>
      </c>
      <c r="D33" s="22" t="s">
        <v>10</v>
      </c>
      <c r="E33" s="22" t="s">
        <v>21</v>
      </c>
      <c r="F33" s="22" t="s">
        <v>22</v>
      </c>
      <c r="G33" s="22" t="s">
        <v>19</v>
      </c>
      <c r="H33" s="22" t="s">
        <v>20</v>
      </c>
      <c r="I33" s="22" t="s">
        <v>23</v>
      </c>
      <c r="J33" s="56" t="s">
        <v>11</v>
      </c>
      <c r="K33" s="26" t="s">
        <v>13</v>
      </c>
      <c r="L33" s="27" t="s">
        <v>27</v>
      </c>
      <c r="M33" s="28" t="s">
        <v>12</v>
      </c>
    </row>
    <row r="34" spans="1:13" ht="10.5" customHeight="1">
      <c r="A34" s="7"/>
      <c r="B34" s="8"/>
      <c r="C34" s="9"/>
      <c r="D34" s="9"/>
      <c r="E34" s="9"/>
      <c r="F34" s="9"/>
      <c r="G34" s="9"/>
      <c r="H34" s="9"/>
      <c r="I34" s="9"/>
      <c r="J34" s="57"/>
      <c r="K34" s="9"/>
      <c r="L34" s="9"/>
      <c r="M34" s="58"/>
    </row>
    <row r="35" spans="1:13" ht="24" customHeight="1">
      <c r="A35" s="86" t="s">
        <v>3</v>
      </c>
      <c r="B35" s="87" t="s">
        <v>0</v>
      </c>
      <c r="C35" s="88">
        <f aca="true" t="shared" si="16" ref="C35:I35">SUM(C36:C39)</f>
        <v>15302852000</v>
      </c>
      <c r="D35" s="88">
        <f t="shared" si="16"/>
        <v>15302852000</v>
      </c>
      <c r="E35" s="88">
        <f t="shared" si="16"/>
        <v>307683000</v>
      </c>
      <c r="F35" s="88">
        <f t="shared" si="16"/>
        <v>14995169000</v>
      </c>
      <c r="G35" s="100">
        <f t="shared" si="16"/>
        <v>4317090041.05</v>
      </c>
      <c r="H35" s="100">
        <f t="shared" si="16"/>
        <v>3010035845.0299997</v>
      </c>
      <c r="I35" s="100">
        <f t="shared" si="16"/>
        <v>3000808990.0299997</v>
      </c>
      <c r="J35" s="89">
        <f aca="true" t="shared" si="17" ref="J35:J40">+F35-G35</f>
        <v>10678078958.95</v>
      </c>
      <c r="K35" s="90">
        <f aca="true" t="shared" si="18" ref="K35:K40">+G35/F35</f>
        <v>0.2878987253194679</v>
      </c>
      <c r="L35" s="90">
        <f aca="true" t="shared" si="19" ref="L35:L40">+H35/F35</f>
        <v>0.200733705970903</v>
      </c>
      <c r="M35" s="91">
        <f aca="true" t="shared" si="20" ref="M35:M40">+I35/F35</f>
        <v>0.200118384129582</v>
      </c>
    </row>
    <row r="36" spans="1:13" ht="19.5" customHeight="1">
      <c r="A36" s="50"/>
      <c r="B36" s="34" t="s">
        <v>1</v>
      </c>
      <c r="C36" s="73">
        <v>13248697000</v>
      </c>
      <c r="D36" s="73">
        <v>13248697000</v>
      </c>
      <c r="E36" s="73">
        <v>307683000</v>
      </c>
      <c r="F36" s="73">
        <f>+D36-E36</f>
        <v>12941014000</v>
      </c>
      <c r="G36" s="79">
        <v>2687893277</v>
      </c>
      <c r="H36" s="79">
        <v>2685152801</v>
      </c>
      <c r="I36" s="79">
        <v>2676312729</v>
      </c>
      <c r="J36" s="68">
        <f t="shared" si="17"/>
        <v>10253120723</v>
      </c>
      <c r="K36" s="30">
        <f t="shared" si="18"/>
        <v>0.2077034517542443</v>
      </c>
      <c r="L36" s="30">
        <f t="shared" si="19"/>
        <v>0.20749168504106402</v>
      </c>
      <c r="M36" s="37">
        <f t="shared" si="20"/>
        <v>0.20680857999226335</v>
      </c>
    </row>
    <row r="37" spans="1:13" ht="19.5" customHeight="1">
      <c r="A37" s="50"/>
      <c r="B37" s="38" t="s">
        <v>18</v>
      </c>
      <c r="C37" s="73">
        <v>1916845000</v>
      </c>
      <c r="D37" s="73">
        <v>1916845000</v>
      </c>
      <c r="E37" s="73"/>
      <c r="F37" s="73">
        <f>+D37-E37</f>
        <v>1916845000</v>
      </c>
      <c r="G37" s="79">
        <v>1615279370.05</v>
      </c>
      <c r="H37" s="79">
        <v>310965650.03</v>
      </c>
      <c r="I37" s="79">
        <v>310578867.03</v>
      </c>
      <c r="J37" s="68">
        <f t="shared" si="17"/>
        <v>301565629.95000005</v>
      </c>
      <c r="K37" s="30">
        <f t="shared" si="18"/>
        <v>0.8426760484285375</v>
      </c>
      <c r="L37" s="30">
        <f t="shared" si="19"/>
        <v>0.16222785359796957</v>
      </c>
      <c r="M37" s="37">
        <f t="shared" si="20"/>
        <v>0.1620260725462935</v>
      </c>
    </row>
    <row r="38" spans="1:13" ht="31.5" customHeight="1">
      <c r="A38" s="50"/>
      <c r="B38" s="34" t="s">
        <v>8</v>
      </c>
      <c r="C38" s="73">
        <v>133375000</v>
      </c>
      <c r="D38" s="73">
        <v>133375000</v>
      </c>
      <c r="E38" s="73"/>
      <c r="F38" s="73">
        <f>+D38-E38</f>
        <v>133375000</v>
      </c>
      <c r="G38" s="79">
        <v>13917394</v>
      </c>
      <c r="H38" s="79">
        <v>13917394</v>
      </c>
      <c r="I38" s="79">
        <v>13917394</v>
      </c>
      <c r="J38" s="68">
        <f t="shared" si="17"/>
        <v>119457606</v>
      </c>
      <c r="K38" s="30">
        <f t="shared" si="18"/>
        <v>0.10434784629803187</v>
      </c>
      <c r="L38" s="30">
        <f t="shared" si="19"/>
        <v>0.10434784629803187</v>
      </c>
      <c r="M38" s="37">
        <f t="shared" si="20"/>
        <v>0.10434784629803187</v>
      </c>
    </row>
    <row r="39" spans="1:13" ht="19.5" customHeight="1">
      <c r="A39" s="33"/>
      <c r="B39" s="39" t="s">
        <v>25</v>
      </c>
      <c r="C39" s="73">
        <v>3935000</v>
      </c>
      <c r="D39" s="73">
        <v>3935000</v>
      </c>
      <c r="E39" s="73"/>
      <c r="F39" s="73">
        <f>+D39-E39</f>
        <v>3935000</v>
      </c>
      <c r="G39" s="79">
        <v>0</v>
      </c>
      <c r="H39" s="79">
        <v>0</v>
      </c>
      <c r="I39" s="79">
        <v>0</v>
      </c>
      <c r="J39" s="68">
        <f t="shared" si="17"/>
        <v>3935000</v>
      </c>
      <c r="K39" s="30">
        <f t="shared" si="18"/>
        <v>0</v>
      </c>
      <c r="L39" s="30">
        <f t="shared" si="19"/>
        <v>0</v>
      </c>
      <c r="M39" s="37">
        <f t="shared" si="20"/>
        <v>0</v>
      </c>
    </row>
    <row r="40" spans="1:13" ht="29.25" customHeight="1">
      <c r="A40" s="80" t="s">
        <v>4</v>
      </c>
      <c r="B40" s="81" t="s">
        <v>2</v>
      </c>
      <c r="C40" s="82">
        <v>9493961000</v>
      </c>
      <c r="D40" s="82">
        <v>9493961000</v>
      </c>
      <c r="E40" s="82">
        <v>0</v>
      </c>
      <c r="F40" s="82">
        <f>+D40-E40</f>
        <v>9493961000</v>
      </c>
      <c r="G40" s="106">
        <v>3937689085.32</v>
      </c>
      <c r="H40" s="106">
        <v>321201629</v>
      </c>
      <c r="I40" s="106">
        <v>317286529</v>
      </c>
      <c r="J40" s="83">
        <f t="shared" si="17"/>
        <v>5556271914.68</v>
      </c>
      <c r="K40" s="84">
        <f t="shared" si="18"/>
        <v>0.4147572425587171</v>
      </c>
      <c r="L40" s="84">
        <f t="shared" si="19"/>
        <v>0.033832204387610185</v>
      </c>
      <c r="M40" s="85">
        <f t="shared" si="20"/>
        <v>0.03341982645599661</v>
      </c>
    </row>
    <row r="41" spans="1:13" ht="6.75" customHeight="1">
      <c r="A41" s="51"/>
      <c r="B41" s="52"/>
      <c r="C41" s="75"/>
      <c r="D41" s="75"/>
      <c r="E41" s="75"/>
      <c r="F41" s="75"/>
      <c r="G41" s="105"/>
      <c r="H41" s="105"/>
      <c r="I41" s="105"/>
      <c r="J41" s="69"/>
      <c r="K41" s="53"/>
      <c r="L41" s="53"/>
      <c r="M41" s="44"/>
    </row>
    <row r="42" spans="1:13" ht="21.75" customHeight="1" thickBot="1">
      <c r="A42" s="92" t="s">
        <v>5</v>
      </c>
      <c r="B42" s="93" t="s">
        <v>6</v>
      </c>
      <c r="C42" s="94">
        <f>+C35+C40</f>
        <v>24796813000</v>
      </c>
      <c r="D42" s="94">
        <f aca="true" t="shared" si="21" ref="D42:I42">+D35+D40</f>
        <v>24796813000</v>
      </c>
      <c r="E42" s="94">
        <f t="shared" si="21"/>
        <v>307683000</v>
      </c>
      <c r="F42" s="94">
        <f t="shared" si="21"/>
        <v>24489130000</v>
      </c>
      <c r="G42" s="102">
        <f t="shared" si="21"/>
        <v>8254779126.370001</v>
      </c>
      <c r="H42" s="102">
        <f t="shared" si="21"/>
        <v>3331237474.0299997</v>
      </c>
      <c r="I42" s="102">
        <f t="shared" si="21"/>
        <v>3318095519.0299997</v>
      </c>
      <c r="J42" s="95">
        <f>+F42-G42</f>
        <v>16234350873.63</v>
      </c>
      <c r="K42" s="96">
        <f>+G42/F42</f>
        <v>0.3370793134084388</v>
      </c>
      <c r="L42" s="96">
        <f>+H42/F42</f>
        <v>0.1360292290510116</v>
      </c>
      <c r="M42" s="97">
        <f>+I42/F42</f>
        <v>0.1354925846295887</v>
      </c>
    </row>
    <row r="43" spans="1:13" ht="12.75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11"/>
      <c r="B44" s="54" t="s">
        <v>16</v>
      </c>
      <c r="C44" s="14"/>
      <c r="D44" s="14"/>
      <c r="E44" s="14"/>
      <c r="F44" s="67"/>
      <c r="G44" s="64"/>
      <c r="H44" s="64"/>
      <c r="I44" s="64"/>
      <c r="J44" s="64"/>
      <c r="K44" s="65"/>
      <c r="L44" s="15"/>
      <c r="M44" s="15"/>
    </row>
    <row r="45" spans="6:7" ht="12.75">
      <c r="F45" s="25"/>
      <c r="G45" s="24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3937007874015748" right="0" top="0" bottom="0" header="0" footer="0"/>
  <pageSetup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Alterno</cp:lastModifiedBy>
  <cp:lastPrinted>2021-04-05T15:17:44Z</cp:lastPrinted>
  <dcterms:created xsi:type="dcterms:W3CDTF">2011-02-09T13:24:23Z</dcterms:created>
  <dcterms:modified xsi:type="dcterms:W3CDTF">2021-04-06T16:38:08Z</dcterms:modified>
  <cp:category/>
  <cp:version/>
  <cp:contentType/>
  <cp:contentStatus/>
</cp:coreProperties>
</file>