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<sst xmlns="http://schemas.openxmlformats.org/spreadsheetml/2006/main" count="74" uniqueCount="34">
  <si>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</si>
  <si>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</si>
  <si>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</si>
  <si>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</si>
  <si>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</si>
  <si>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</si>
  <si>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</si>
  <si>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</si>
  <si>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</si>
  <si>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</si>
  <si>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</si>
  <si>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</si>
  <si>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</si>
  <si>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</si>
  <si>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</si>
  <si>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</si>
  <si>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</si>
  <si>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</si>
  <si>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</si>
  <si>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</si>
  <si>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</si>
  <si>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</si>
  <si>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</si>
  <si>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</si>
  <si>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</si>
  <si>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</si>
  <si>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</si>
  <si>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</si>
  <si>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</si>
  <si>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</si>
  <si>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</si>
  <si>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</si>
  <si>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JULIO 31 DE 2021</t>
  </si>
  <si>
    <t>GENERADO : AGOSTO 02 DE 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</si>
</sst>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theme="0" tint="-0.2499399930238723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0" fontId="6" fillId="5" borderId="2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62" fillId="5" borderId="19" xfId="0" applyNumberFormat="1" applyFont="1" applyFill="1" applyBorder="1" applyAlignment="1">
      <alignment horizontal="right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left" vertical="center"/>
    </xf>
    <xf numFmtId="4" fontId="60" fillId="36" borderId="0" xfId="0" applyNumberFormat="1" applyFont="1" applyFill="1" applyBorder="1" applyAlignment="1">
      <alignment vertical="center" wrapText="1"/>
    </xf>
    <xf numFmtId="4" fontId="60" fillId="36" borderId="12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60" fillId="36" borderId="17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4" fontId="6" fillId="36" borderId="0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vertical="center" wrapText="1"/>
    </xf>
    <xf numFmtId="4" fontId="6" fillId="36" borderId="21" xfId="0" applyNumberFormat="1" applyFont="1" applyFill="1" applyBorder="1" applyAlignment="1">
      <alignment horizontal="right" vertical="center" wrapText="1"/>
    </xf>
    <xf numFmtId="10" fontId="6" fillId="36" borderId="22" xfId="0" applyNumberFormat="1" applyFont="1" applyFill="1" applyBorder="1" applyAlignment="1">
      <alignment horizontal="right" vertical="center" wrapText="1"/>
    </xf>
    <xf numFmtId="10" fontId="6" fillId="36" borderId="23" xfId="0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horizontal="right" vertical="center" wrapText="1"/>
    </xf>
    <xf numFmtId="0" fontId="6" fillId="36" borderId="0" xfId="0" applyFont="1" applyFill="1" applyBorder="1" applyAlignment="1">
      <alignment horizontal="left" vertical="center"/>
    </xf>
    <xf numFmtId="4" fontId="6" fillId="36" borderId="22" xfId="0" applyNumberFormat="1" applyFont="1" applyFill="1" applyBorder="1" applyAlignment="1">
      <alignment horizontal="right" vertical="center" wrapText="1"/>
    </xf>
    <xf numFmtId="10" fontId="60" fillId="36" borderId="2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201" fontId="6" fillId="36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5" borderId="19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0" fontId="61" fillId="34" borderId="25" xfId="0" applyFont="1" applyFill="1" applyBorder="1" applyAlignment="1">
      <alignment horizontal="center" vertical="justify" wrapText="1"/>
    </xf>
    <xf numFmtId="4" fontId="5" fillId="0" borderId="26" xfId="0" applyNumberFormat="1" applyFont="1" applyBorder="1" applyAlignment="1">
      <alignment/>
    </xf>
    <xf numFmtId="4" fontId="6" fillId="36" borderId="27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5" borderId="28" xfId="0" applyNumberFormat="1" applyFont="1" applyFill="1" applyBorder="1" applyAlignment="1">
      <alignment horizontal="right" vertical="center" wrapText="1"/>
    </xf>
    <xf numFmtId="201" fontId="5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4" fontId="6" fillId="36" borderId="0" xfId="0" applyNumberFormat="1" applyFont="1" applyFill="1" applyAlignment="1">
      <alignment vertical="center" wrapText="1"/>
    </xf>
    <xf numFmtId="4" fontId="6" fillId="36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D2">
      <selection activeCell="N2" sqref="N2"/>
    </sheetView>
  </sheetViews>
  <sheetFormatPr defaultColWidth="11.421875" defaultRowHeight="12.75"/>
  <cols>
    <col min="1" max="1" width="2.57421875" style="0" customWidth="1"/>
    <col min="2" max="2" width="33.57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7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1" customHeight="1">
      <c r="A3" s="117" t="s">
        <v>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5" t="s">
        <v>11</v>
      </c>
      <c r="K5" s="25" t="s">
        <v>13</v>
      </c>
      <c r="L5" s="26" t="s">
        <v>30</v>
      </c>
      <c r="M5" s="2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92" t="s">
        <v>3</v>
      </c>
      <c r="B7" s="95" t="s">
        <v>0</v>
      </c>
      <c r="C7" s="94">
        <f>SUM(C8:C11)</f>
        <v>438463554000</v>
      </c>
      <c r="D7" s="94">
        <f aca="true" t="shared" si="0" ref="D7:I7">SUM(D8:D11)</f>
        <v>414301048000</v>
      </c>
      <c r="E7" s="94">
        <f t="shared" si="0"/>
        <v>307683000</v>
      </c>
      <c r="F7" s="94">
        <f t="shared" si="0"/>
        <v>413993365000</v>
      </c>
      <c r="G7" s="94">
        <f t="shared" si="0"/>
        <v>337614566815.81995</v>
      </c>
      <c r="H7" s="94">
        <f t="shared" si="0"/>
        <v>184884144933.37</v>
      </c>
      <c r="I7" s="94">
        <f t="shared" si="0"/>
        <v>168655045498.01</v>
      </c>
      <c r="J7" s="83">
        <f aca="true" t="shared" si="1" ref="J7:J12">+F7-G7</f>
        <v>76378798184.18005</v>
      </c>
      <c r="K7" s="78">
        <f aca="true" t="shared" si="2" ref="K7:K12">+G7/F7</f>
        <v>0.8155071925266724</v>
      </c>
      <c r="L7" s="78">
        <f aca="true" t="shared" si="3" ref="L7:L12">+H7/F7</f>
        <v>0.44658721748685515</v>
      </c>
      <c r="M7" s="85">
        <f aca="true" t="shared" si="4" ref="M7:M12">+I7/F7</f>
        <v>0.40738586594983234</v>
      </c>
    </row>
    <row r="8" spans="1:13" ht="29.25" customHeight="1">
      <c r="A8" s="32"/>
      <c r="B8" s="33" t="s">
        <v>1</v>
      </c>
      <c r="C8" s="30">
        <f aca="true" t="shared" si="5" ref="C8:E9">+C22+C36</f>
        <v>54355998000</v>
      </c>
      <c r="D8" s="30">
        <f t="shared" si="5"/>
        <v>54355998000</v>
      </c>
      <c r="E8" s="30">
        <f t="shared" si="5"/>
        <v>307683000</v>
      </c>
      <c r="F8" s="30">
        <f>+D8-E8</f>
        <v>54048315000</v>
      </c>
      <c r="G8" s="30">
        <f aca="true" t="shared" si="6" ref="G8:I9">+G22+G36</f>
        <v>27951082301</v>
      </c>
      <c r="H8" s="30">
        <f t="shared" si="6"/>
        <v>27718876446</v>
      </c>
      <c r="I8" s="30">
        <f t="shared" si="6"/>
        <v>27718876446</v>
      </c>
      <c r="J8" s="70">
        <f t="shared" si="1"/>
        <v>26097232699</v>
      </c>
      <c r="K8" s="34">
        <f t="shared" si="2"/>
        <v>0.5171499296694079</v>
      </c>
      <c r="L8" s="34">
        <f t="shared" si="3"/>
        <v>0.5128536652067691</v>
      </c>
      <c r="M8" s="35">
        <f t="shared" si="4"/>
        <v>0.5128536652067691</v>
      </c>
    </row>
    <row r="9" spans="1:13" ht="25.5" customHeight="1">
      <c r="A9" s="32"/>
      <c r="B9" s="37" t="s">
        <v>18</v>
      </c>
      <c r="C9" s="30">
        <f t="shared" si="5"/>
        <v>21345099000</v>
      </c>
      <c r="D9" s="30">
        <f t="shared" si="5"/>
        <v>21345099000</v>
      </c>
      <c r="E9" s="30"/>
      <c r="F9" s="30">
        <f>+D9-E9</f>
        <v>21345099000</v>
      </c>
      <c r="G9" s="30">
        <f t="shared" si="6"/>
        <v>18468303915.99</v>
      </c>
      <c r="H9" s="30">
        <f t="shared" si="6"/>
        <v>9860006269.46</v>
      </c>
      <c r="I9" s="30">
        <f t="shared" si="6"/>
        <v>9680069765.46</v>
      </c>
      <c r="J9" s="70">
        <f t="shared" si="1"/>
        <v>2876795084.0099983</v>
      </c>
      <c r="K9" s="34">
        <f t="shared" si="2"/>
        <v>0.8652245611973972</v>
      </c>
      <c r="L9" s="34">
        <f t="shared" si="3"/>
        <v>0.4619330305968597</v>
      </c>
      <c r="M9" s="35">
        <f t="shared" si="4"/>
        <v>0.45350315617931775</v>
      </c>
    </row>
    <row r="10" spans="1:13" ht="26.25" customHeight="1">
      <c r="A10" s="32"/>
      <c r="B10" s="33" t="s">
        <v>8</v>
      </c>
      <c r="C10" s="30">
        <f>+C24+C38</f>
        <v>349927742000</v>
      </c>
      <c r="D10" s="30">
        <f aca="true" t="shared" si="7" ref="D10:I10">+D24+D38</f>
        <v>325765236000</v>
      </c>
      <c r="E10" s="30"/>
      <c r="F10" s="30">
        <f>+D10-E10</f>
        <v>325765236000</v>
      </c>
      <c r="G10" s="30">
        <f t="shared" si="7"/>
        <v>280954548649.82996</v>
      </c>
      <c r="H10" s="30">
        <f t="shared" si="7"/>
        <v>137064630268.91</v>
      </c>
      <c r="I10" s="30">
        <f t="shared" si="7"/>
        <v>121015467337.55</v>
      </c>
      <c r="J10" s="70">
        <f t="shared" si="1"/>
        <v>44810687350.170044</v>
      </c>
      <c r="K10" s="34">
        <f t="shared" si="2"/>
        <v>0.8624448455569088</v>
      </c>
      <c r="L10" s="34">
        <f t="shared" si="3"/>
        <v>0.42074664550427965</v>
      </c>
      <c r="M10" s="35">
        <f t="shared" si="4"/>
        <v>0.3714806061674119</v>
      </c>
    </row>
    <row r="11" spans="1:13" ht="37.5" customHeight="1">
      <c r="A11" s="32"/>
      <c r="B11" s="38" t="s">
        <v>25</v>
      </c>
      <c r="C11" s="30">
        <f aca="true" t="shared" si="8" ref="C11:I12">+C25+C39</f>
        <v>12834715000</v>
      </c>
      <c r="D11" s="30">
        <f>+D25+D39</f>
        <v>12834715000</v>
      </c>
      <c r="E11" s="30"/>
      <c r="F11" s="30">
        <f>+D11-E11</f>
        <v>12834715000</v>
      </c>
      <c r="G11" s="30">
        <f>+G25+G39</f>
        <v>10240631949</v>
      </c>
      <c r="H11" s="30">
        <f>+H25+H39</f>
        <v>10240631949</v>
      </c>
      <c r="I11" s="30">
        <f>+I25+I39</f>
        <v>10240631949</v>
      </c>
      <c r="J11" s="70">
        <f t="shared" si="1"/>
        <v>2594083051</v>
      </c>
      <c r="K11" s="34">
        <f t="shared" si="2"/>
        <v>0.7978854184919572</v>
      </c>
      <c r="L11" s="34">
        <f t="shared" si="3"/>
        <v>0.7978854184919572</v>
      </c>
      <c r="M11" s="35">
        <f t="shared" si="4"/>
        <v>0.7978854184919572</v>
      </c>
    </row>
    <row r="12" spans="1:13" ht="18.75" customHeight="1">
      <c r="A12" s="80" t="s">
        <v>4</v>
      </c>
      <c r="B12" s="95" t="s">
        <v>2</v>
      </c>
      <c r="C12" s="94">
        <f t="shared" si="8"/>
        <v>251446291660</v>
      </c>
      <c r="D12" s="94">
        <f t="shared" si="8"/>
        <v>307110871660</v>
      </c>
      <c r="E12" s="94">
        <f t="shared" si="8"/>
        <v>0</v>
      </c>
      <c r="F12" s="94">
        <f t="shared" si="8"/>
        <v>307110871660</v>
      </c>
      <c r="G12" s="94">
        <f t="shared" si="8"/>
        <v>283666239435.85004</v>
      </c>
      <c r="H12" s="94">
        <f t="shared" si="8"/>
        <v>29179483108.75</v>
      </c>
      <c r="I12" s="94">
        <f t="shared" si="8"/>
        <v>28803157743.75</v>
      </c>
      <c r="J12" s="83">
        <f t="shared" si="1"/>
        <v>23444632224.149963</v>
      </c>
      <c r="K12" s="78">
        <f t="shared" si="2"/>
        <v>0.9236606893874296</v>
      </c>
      <c r="L12" s="78">
        <f t="shared" si="3"/>
        <v>0.0950128627847938</v>
      </c>
      <c r="M12" s="85">
        <f t="shared" si="4"/>
        <v>0.09378748980152597</v>
      </c>
    </row>
    <row r="13" spans="1:13" ht="8.25" customHeight="1">
      <c r="A13" s="39"/>
      <c r="B13" s="40"/>
      <c r="C13" s="41"/>
      <c r="D13" s="31"/>
      <c r="E13" s="31"/>
      <c r="F13" s="31"/>
      <c r="G13" s="31"/>
      <c r="H13" s="31"/>
      <c r="I13" s="31"/>
      <c r="J13" s="66"/>
      <c r="K13" s="42"/>
      <c r="L13" s="42"/>
      <c r="M13" s="43"/>
    </row>
    <row r="14" spans="1:13" ht="15.75" customHeight="1" thickBot="1">
      <c r="A14" s="86" t="s">
        <v>5</v>
      </c>
      <c r="B14" s="87" t="s">
        <v>6</v>
      </c>
      <c r="C14" s="96">
        <f>+C28+C42</f>
        <v>689909845660</v>
      </c>
      <c r="D14" s="96">
        <f aca="true" t="shared" si="9" ref="D14:I14">+D28+D42</f>
        <v>721411919660</v>
      </c>
      <c r="E14" s="96">
        <f t="shared" si="9"/>
        <v>307683000</v>
      </c>
      <c r="F14" s="96">
        <f t="shared" si="9"/>
        <v>721104236660</v>
      </c>
      <c r="G14" s="96">
        <f t="shared" si="9"/>
        <v>621280806251.67</v>
      </c>
      <c r="H14" s="96">
        <f t="shared" si="9"/>
        <v>214063628042.12</v>
      </c>
      <c r="I14" s="96">
        <f t="shared" si="9"/>
        <v>197458203241.76</v>
      </c>
      <c r="J14" s="89">
        <f>+F14-G14</f>
        <v>99823430408.32996</v>
      </c>
      <c r="K14" s="97">
        <f>+G14/F14</f>
        <v>0.8615686535545948</v>
      </c>
      <c r="L14" s="97">
        <f>+H14/F14</f>
        <v>0.29685531877279875</v>
      </c>
      <c r="M14" s="91">
        <f>+I14/F14</f>
        <v>0.27382754559360795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15" t="s">
        <v>17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6.5" customHeight="1">
      <c r="A17" s="115" t="s">
        <v>32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104" t="s">
        <v>11</v>
      </c>
      <c r="K19" s="25" t="s">
        <v>13</v>
      </c>
      <c r="L19" s="26" t="s">
        <v>27</v>
      </c>
      <c r="M19" s="27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105"/>
      <c r="K20" s="67"/>
      <c r="L20" s="67"/>
      <c r="M20" s="68"/>
    </row>
    <row r="21" spans="1:13" ht="25.5" customHeight="1">
      <c r="A21" s="92" t="s">
        <v>3</v>
      </c>
      <c r="B21" s="93" t="s">
        <v>0</v>
      </c>
      <c r="C21" s="94">
        <f>SUM(C22:C25)</f>
        <v>423160702000</v>
      </c>
      <c r="D21" s="94">
        <f aca="true" t="shared" si="10" ref="D21:I21">SUM(D22:D25)</f>
        <v>398998196000</v>
      </c>
      <c r="E21" s="94">
        <v>0</v>
      </c>
      <c r="F21" s="94">
        <f t="shared" si="10"/>
        <v>398998196000</v>
      </c>
      <c r="G21" s="82">
        <f t="shared" si="10"/>
        <v>329011520423.32996</v>
      </c>
      <c r="H21" s="82">
        <f t="shared" si="10"/>
        <v>177240672792.13</v>
      </c>
      <c r="I21" s="82">
        <f t="shared" si="10"/>
        <v>161018454270.77002</v>
      </c>
      <c r="J21" s="106">
        <f aca="true" t="shared" si="11" ref="J21:J26">+F21-G21</f>
        <v>69986675576.67004</v>
      </c>
      <c r="K21" s="84">
        <f aca="true" t="shared" si="12" ref="K21:K26">+G21/F21</f>
        <v>0.8245940049897618</v>
      </c>
      <c r="L21" s="84">
        <f aca="true" t="shared" si="13" ref="L21:L26">+H21/F21</f>
        <v>0.44421422093880847</v>
      </c>
      <c r="M21" s="85">
        <f aca="true" t="shared" si="14" ref="M21:M26">+I21/F21</f>
        <v>0.4035568478379036</v>
      </c>
    </row>
    <row r="22" spans="1:13" ht="24.75" customHeight="1">
      <c r="A22" s="32"/>
      <c r="B22" s="37" t="s">
        <v>1</v>
      </c>
      <c r="C22" s="30">
        <v>41107301000</v>
      </c>
      <c r="D22" s="30">
        <v>41107301000</v>
      </c>
      <c r="E22" s="28"/>
      <c r="F22" s="30">
        <f>+D22-E22</f>
        <v>41107301000</v>
      </c>
      <c r="G22" s="62">
        <v>21104534391</v>
      </c>
      <c r="H22" s="62">
        <v>20896948281</v>
      </c>
      <c r="I22" s="62">
        <v>20896948281</v>
      </c>
      <c r="J22" s="107">
        <f t="shared" si="11"/>
        <v>20002766609</v>
      </c>
      <c r="K22" s="29">
        <f t="shared" si="12"/>
        <v>0.5134011204238391</v>
      </c>
      <c r="L22" s="29">
        <f t="shared" si="13"/>
        <v>0.5083512605461497</v>
      </c>
      <c r="M22" s="36">
        <f t="shared" si="14"/>
        <v>0.5083512605461497</v>
      </c>
    </row>
    <row r="23" spans="1:13" ht="21" customHeight="1">
      <c r="A23" s="32"/>
      <c r="B23" s="37" t="s">
        <v>18</v>
      </c>
      <c r="C23" s="30">
        <v>19428254000</v>
      </c>
      <c r="D23" s="30">
        <v>19428254000</v>
      </c>
      <c r="E23" s="28"/>
      <c r="F23" s="30">
        <f>+D23-E23</f>
        <v>19428254000</v>
      </c>
      <c r="G23" s="111">
        <v>16747251296.5</v>
      </c>
      <c r="H23" s="112">
        <v>9073908156.22</v>
      </c>
      <c r="I23" s="112">
        <v>8900852566.22</v>
      </c>
      <c r="J23" s="107">
        <f t="shared" si="11"/>
        <v>2681002703.5</v>
      </c>
      <c r="K23" s="29">
        <f t="shared" si="12"/>
        <v>0.8620049591949951</v>
      </c>
      <c r="L23" s="29">
        <f t="shared" si="13"/>
        <v>0.4670470211178009</v>
      </c>
      <c r="M23" s="36">
        <f t="shared" si="14"/>
        <v>0.4581396025715949</v>
      </c>
    </row>
    <row r="24" spans="1:13" ht="30.75" customHeight="1">
      <c r="A24" s="32"/>
      <c r="B24" s="37" t="s">
        <v>8</v>
      </c>
      <c r="C24" s="30">
        <v>349794367000</v>
      </c>
      <c r="D24" s="110">
        <v>325631861000</v>
      </c>
      <c r="E24" s="30"/>
      <c r="F24" s="30">
        <f>+D24-E24</f>
        <v>325631861000</v>
      </c>
      <c r="G24" s="112">
        <v>280919102786.82996</v>
      </c>
      <c r="H24" s="112">
        <v>137029184405.91</v>
      </c>
      <c r="I24" s="112">
        <v>120980021474.55</v>
      </c>
      <c r="J24" s="107">
        <f t="shared" si="11"/>
        <v>44712758213.170044</v>
      </c>
      <c r="K24" s="29">
        <f t="shared" si="12"/>
        <v>0.8626892403100259</v>
      </c>
      <c r="L24" s="29">
        <f t="shared" si="13"/>
        <v>0.42081012584302985</v>
      </c>
      <c r="M24" s="36">
        <f t="shared" si="14"/>
        <v>0.3715239077129188</v>
      </c>
    </row>
    <row r="25" spans="1:13" ht="19.5" customHeight="1">
      <c r="A25" s="32"/>
      <c r="B25" s="38" t="s">
        <v>25</v>
      </c>
      <c r="C25" s="30">
        <v>12830780000</v>
      </c>
      <c r="D25" s="30">
        <v>12830780000</v>
      </c>
      <c r="E25" s="30"/>
      <c r="F25" s="30">
        <f>+D25-E25</f>
        <v>12830780000</v>
      </c>
      <c r="G25" s="112">
        <v>10240631949</v>
      </c>
      <c r="H25" s="112">
        <v>10240631949</v>
      </c>
      <c r="I25" s="112">
        <v>10240631949</v>
      </c>
      <c r="J25" s="107">
        <f t="shared" si="11"/>
        <v>2590148051</v>
      </c>
      <c r="K25" s="29">
        <f t="shared" si="12"/>
        <v>0.7981301174987023</v>
      </c>
      <c r="L25" s="29">
        <f t="shared" si="13"/>
        <v>0.7981301174987023</v>
      </c>
      <c r="M25" s="36">
        <f t="shared" si="14"/>
        <v>0.7981301174987023</v>
      </c>
    </row>
    <row r="26" spans="1:13" ht="24.75" customHeight="1">
      <c r="A26" s="80" t="s">
        <v>4</v>
      </c>
      <c r="B26" s="81" t="s">
        <v>2</v>
      </c>
      <c r="C26" s="94">
        <v>241952330660</v>
      </c>
      <c r="D26" s="99">
        <v>297616910660</v>
      </c>
      <c r="E26" s="94">
        <v>0</v>
      </c>
      <c r="F26" s="94">
        <f>+D26-E26</f>
        <v>297616910660</v>
      </c>
      <c r="G26" s="113">
        <v>275875777131.95</v>
      </c>
      <c r="H26" s="113">
        <v>26926002554.61</v>
      </c>
      <c r="I26" s="113">
        <v>26607455587.61</v>
      </c>
      <c r="J26" s="106">
        <f t="shared" si="11"/>
        <v>21741133528.049988</v>
      </c>
      <c r="K26" s="84">
        <f t="shared" si="12"/>
        <v>0.9269492668281634</v>
      </c>
      <c r="L26" s="84">
        <f t="shared" si="13"/>
        <v>0.09047201818908229</v>
      </c>
      <c r="M26" s="85">
        <f t="shared" si="14"/>
        <v>0.08940169269483002</v>
      </c>
    </row>
    <row r="27" spans="1:13" ht="10.5" customHeight="1">
      <c r="A27" s="45"/>
      <c r="B27" s="46"/>
      <c r="C27" s="60"/>
      <c r="D27" s="14"/>
      <c r="E27" s="60"/>
      <c r="F27" s="59"/>
      <c r="G27" s="100"/>
      <c r="H27" s="100"/>
      <c r="I27" s="100"/>
      <c r="J27" s="108"/>
      <c r="K27" s="4"/>
      <c r="L27" s="4"/>
      <c r="M27" s="44"/>
    </row>
    <row r="28" spans="1:13" ht="13.5" thickBot="1">
      <c r="A28" s="47" t="s">
        <v>5</v>
      </c>
      <c r="B28" s="48" t="s">
        <v>6</v>
      </c>
      <c r="C28" s="61">
        <f aca="true" t="shared" si="15" ref="C28:I28">+C21+C26</f>
        <v>665113032660</v>
      </c>
      <c r="D28" s="61">
        <f t="shared" si="15"/>
        <v>696615106660</v>
      </c>
      <c r="E28" s="72">
        <f t="shared" si="15"/>
        <v>0</v>
      </c>
      <c r="F28" s="73">
        <f t="shared" si="15"/>
        <v>696615106660</v>
      </c>
      <c r="G28" s="101">
        <f t="shared" si="15"/>
        <v>604887297555.28</v>
      </c>
      <c r="H28" s="101">
        <f t="shared" si="15"/>
        <v>204166675346.74</v>
      </c>
      <c r="I28" s="102">
        <f t="shared" si="15"/>
        <v>187625909858.38</v>
      </c>
      <c r="J28" s="109">
        <f>+F28-G28</f>
        <v>91727809104.71997</v>
      </c>
      <c r="K28" s="54">
        <f>+G28/F28</f>
        <v>0.8683235430472943</v>
      </c>
      <c r="L28" s="54">
        <f>+H28/F28</f>
        <v>0.2930839044327365</v>
      </c>
      <c r="M28" s="58">
        <f>+I28/F28</f>
        <v>0.26933942153217677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15" t="s">
        <v>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ht="18.75" customHeight="1">
      <c r="A31" s="115" t="s">
        <v>32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5" t="s">
        <v>11</v>
      </c>
      <c r="K33" s="25" t="s">
        <v>13</v>
      </c>
      <c r="L33" s="26" t="s">
        <v>27</v>
      </c>
      <c r="M33" s="2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6"/>
      <c r="K34" s="9"/>
      <c r="L34" s="9"/>
      <c r="M34" s="57"/>
    </row>
    <row r="35" spans="1:13" ht="24" customHeight="1">
      <c r="A35" s="80" t="s">
        <v>3</v>
      </c>
      <c r="B35" s="81" t="s">
        <v>0</v>
      </c>
      <c r="C35" s="82">
        <f aca="true" t="shared" si="16" ref="C35:I35">SUM(C36:C39)</f>
        <v>15302852000</v>
      </c>
      <c r="D35" s="82">
        <f t="shared" si="16"/>
        <v>15302852000</v>
      </c>
      <c r="E35" s="82">
        <f t="shared" si="16"/>
        <v>307683000</v>
      </c>
      <c r="F35" s="82">
        <f t="shared" si="16"/>
        <v>14995169000</v>
      </c>
      <c r="G35" s="94">
        <f t="shared" si="16"/>
        <v>8603046392.49</v>
      </c>
      <c r="H35" s="94">
        <f t="shared" si="16"/>
        <v>7643472141.24</v>
      </c>
      <c r="I35" s="94">
        <f t="shared" si="16"/>
        <v>7636591227.24</v>
      </c>
      <c r="J35" s="83">
        <f aca="true" t="shared" si="17" ref="J35:J40">+F35-G35</f>
        <v>6392122607.51</v>
      </c>
      <c r="K35" s="84">
        <f aca="true" t="shared" si="18" ref="K35:K40">+G35/F35</f>
        <v>0.5737212026413306</v>
      </c>
      <c r="L35" s="84">
        <f aca="true" t="shared" si="19" ref="L35:L40">+H35/F35</f>
        <v>0.509728976128245</v>
      </c>
      <c r="M35" s="85">
        <f aca="true" t="shared" si="20" ref="M35:M40">+I35/F35</f>
        <v>0.5092701007397783</v>
      </c>
    </row>
    <row r="36" spans="1:13" ht="19.5" customHeight="1">
      <c r="A36" s="49"/>
      <c r="B36" s="33" t="s">
        <v>1</v>
      </c>
      <c r="C36" s="69">
        <v>13248697000</v>
      </c>
      <c r="D36" s="69">
        <v>13248697000</v>
      </c>
      <c r="E36" s="69">
        <v>307683000</v>
      </c>
      <c r="F36" s="69">
        <f>+D36-E36</f>
        <v>12941014000</v>
      </c>
      <c r="G36" s="103">
        <v>6846547910</v>
      </c>
      <c r="H36" s="103">
        <v>6821928165</v>
      </c>
      <c r="I36" s="103">
        <v>6821928165</v>
      </c>
      <c r="J36" s="65">
        <f t="shared" si="17"/>
        <v>6094466090</v>
      </c>
      <c r="K36" s="29">
        <f t="shared" si="18"/>
        <v>0.5290580714926976</v>
      </c>
      <c r="L36" s="29">
        <f t="shared" si="19"/>
        <v>0.527155612767284</v>
      </c>
      <c r="M36" s="36">
        <f t="shared" si="20"/>
        <v>0.527155612767284</v>
      </c>
    </row>
    <row r="37" spans="1:13" ht="19.5" customHeight="1">
      <c r="A37" s="49"/>
      <c r="B37" s="37" t="s">
        <v>18</v>
      </c>
      <c r="C37" s="69">
        <v>1916845000</v>
      </c>
      <c r="D37" s="69">
        <v>1916845000</v>
      </c>
      <c r="E37" s="69"/>
      <c r="F37" s="69">
        <f>+D37-E37</f>
        <v>1916845000</v>
      </c>
      <c r="G37" s="103">
        <v>1721052619.49</v>
      </c>
      <c r="H37" s="103">
        <v>786098113.24</v>
      </c>
      <c r="I37" s="103">
        <v>779217199.24</v>
      </c>
      <c r="J37" s="65">
        <f t="shared" si="17"/>
        <v>195792380.51</v>
      </c>
      <c r="K37" s="29">
        <f t="shared" si="18"/>
        <v>0.897856957390921</v>
      </c>
      <c r="L37" s="29">
        <f t="shared" si="19"/>
        <v>0.41009998890885807</v>
      </c>
      <c r="M37" s="36">
        <f t="shared" si="20"/>
        <v>0.40651028082082796</v>
      </c>
    </row>
    <row r="38" spans="1:13" ht="24.75" customHeight="1">
      <c r="A38" s="49"/>
      <c r="B38" s="33" t="s">
        <v>8</v>
      </c>
      <c r="C38" s="69">
        <v>133375000</v>
      </c>
      <c r="D38" s="69">
        <v>133375000</v>
      </c>
      <c r="E38" s="69"/>
      <c r="F38" s="69">
        <f>+D38-E38</f>
        <v>133375000</v>
      </c>
      <c r="G38" s="103">
        <v>35445863</v>
      </c>
      <c r="H38" s="103">
        <v>35445863</v>
      </c>
      <c r="I38" s="103">
        <v>35445863</v>
      </c>
      <c r="J38" s="65">
        <f t="shared" si="17"/>
        <v>97929137</v>
      </c>
      <c r="K38" s="29">
        <f t="shared" si="18"/>
        <v>0.2657609222118088</v>
      </c>
      <c r="L38" s="29">
        <f t="shared" si="19"/>
        <v>0.2657609222118088</v>
      </c>
      <c r="M38" s="36">
        <f t="shared" si="20"/>
        <v>0.2657609222118088</v>
      </c>
    </row>
    <row r="39" spans="1:13" ht="19.5" customHeight="1">
      <c r="A39" s="32"/>
      <c r="B39" s="38" t="s">
        <v>25</v>
      </c>
      <c r="C39" s="69">
        <v>3935000</v>
      </c>
      <c r="D39" s="69">
        <v>3935000</v>
      </c>
      <c r="E39" s="69"/>
      <c r="F39" s="69">
        <f>+D39-E39</f>
        <v>3935000</v>
      </c>
      <c r="G39" s="103">
        <v>0</v>
      </c>
      <c r="H39" s="103">
        <v>0</v>
      </c>
      <c r="I39" s="103">
        <v>0</v>
      </c>
      <c r="J39" s="65">
        <f t="shared" si="17"/>
        <v>3935000</v>
      </c>
      <c r="K39" s="29">
        <f t="shared" si="18"/>
        <v>0</v>
      </c>
      <c r="L39" s="29">
        <f t="shared" si="19"/>
        <v>0</v>
      </c>
      <c r="M39" s="36">
        <f t="shared" si="20"/>
        <v>0</v>
      </c>
    </row>
    <row r="40" spans="1:13" ht="29.25" customHeight="1">
      <c r="A40" s="74" t="s">
        <v>4</v>
      </c>
      <c r="B40" s="75" t="s">
        <v>2</v>
      </c>
      <c r="C40" s="76">
        <v>9493961000</v>
      </c>
      <c r="D40" s="76">
        <v>9493961000</v>
      </c>
      <c r="E40" s="76">
        <v>0</v>
      </c>
      <c r="F40" s="76">
        <f>+D40-E40</f>
        <v>9493961000</v>
      </c>
      <c r="G40" s="114">
        <v>7790462303.9</v>
      </c>
      <c r="H40" s="114">
        <v>2253480554.14</v>
      </c>
      <c r="I40" s="114">
        <v>2195702156.14</v>
      </c>
      <c r="J40" s="77">
        <f t="shared" si="17"/>
        <v>1703498696.1000004</v>
      </c>
      <c r="K40" s="78">
        <f t="shared" si="18"/>
        <v>0.8205702871435853</v>
      </c>
      <c r="L40" s="78">
        <f t="shared" si="19"/>
        <v>0.23735936498369858</v>
      </c>
      <c r="M40" s="79">
        <f t="shared" si="20"/>
        <v>0.23127355970179359</v>
      </c>
    </row>
    <row r="41" spans="1:13" ht="6.75" customHeight="1">
      <c r="A41" s="50"/>
      <c r="B41" s="51"/>
      <c r="C41" s="71"/>
      <c r="D41" s="71"/>
      <c r="E41" s="71"/>
      <c r="F41" s="71"/>
      <c r="G41" s="98"/>
      <c r="H41" s="98"/>
      <c r="I41" s="98"/>
      <c r="J41" s="66"/>
      <c r="K41" s="52"/>
      <c r="L41" s="52"/>
      <c r="M41" s="43"/>
    </row>
    <row r="42" spans="1:13" ht="21.75" customHeight="1" thickBot="1">
      <c r="A42" s="86" t="s">
        <v>5</v>
      </c>
      <c r="B42" s="87" t="s">
        <v>6</v>
      </c>
      <c r="C42" s="88">
        <f>+C35+C40</f>
        <v>24796813000</v>
      </c>
      <c r="D42" s="88">
        <f aca="true" t="shared" si="21" ref="D42:I42">+D35+D40</f>
        <v>24796813000</v>
      </c>
      <c r="E42" s="88">
        <f t="shared" si="21"/>
        <v>307683000</v>
      </c>
      <c r="F42" s="88">
        <f t="shared" si="21"/>
        <v>24489130000</v>
      </c>
      <c r="G42" s="96">
        <f t="shared" si="21"/>
        <v>16393508696.39</v>
      </c>
      <c r="H42" s="96">
        <f t="shared" si="21"/>
        <v>9896952695.38</v>
      </c>
      <c r="I42" s="96">
        <f t="shared" si="21"/>
        <v>9832293383.38</v>
      </c>
      <c r="J42" s="89">
        <f>+F42-G42</f>
        <v>8095621303.610001</v>
      </c>
      <c r="K42" s="90">
        <f>+G42/F42</f>
        <v>0.6694198077428638</v>
      </c>
      <c r="L42" s="90">
        <f>+H42/F42</f>
        <v>0.4041365575412438</v>
      </c>
      <c r="M42" s="91">
        <f>+I42/F42</f>
        <v>0.40149623050635114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3" t="s">
        <v>16</v>
      </c>
      <c r="C44" s="14"/>
      <c r="D44" s="14"/>
      <c r="E44" s="14"/>
      <c r="F44" s="64"/>
      <c r="G44" s="62"/>
      <c r="H44" s="62"/>
      <c r="I44" s="62"/>
      <c r="J44" s="62"/>
      <c r="K44" s="63"/>
      <c r="L44" s="15"/>
      <c r="M44" s="15"/>
    </row>
    <row r="45" spans="6:9" ht="12.75">
      <c r="F45" s="24"/>
      <c r="G45" s="12"/>
      <c r="H45" s="12"/>
      <c r="I45" s="12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2021-08-04T20:38:11Z</cp:lastPrinted>
  <dcterms:created xsi:type="dcterms:W3CDTF">2011-02-09T13:24:23Z</dcterms:created>
  <dcterms:modified xsi:type="dcterms:W3CDTF">2021-08-04T20:38:26Z</dcterms:modified>
  <cp:category/>
  <cp:version/>
  <cp:contentType/>
  <cp:contentStatus/>
</cp:coreProperties>
</file>