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MAYO DE 2020\PDF\"/>
    </mc:Choice>
  </mc:AlternateContent>
  <bookViews>
    <workbookView xWindow="240" yWindow="120" windowWidth="18060" windowHeight="7050"/>
  </bookViews>
  <sheets>
    <sheet name="EJECUCIÒN DIRECCIÒN DE COMERCIO" sheetId="1" r:id="rId1"/>
  </sheets>
  <calcPr calcId="152511"/>
</workbook>
</file>

<file path=xl/calcChain.xml><?xml version="1.0" encoding="utf-8"?>
<calcChain xmlns="http://schemas.openxmlformats.org/spreadsheetml/2006/main">
  <c r="O20" i="1" l="1"/>
  <c r="V20" i="1" s="1"/>
  <c r="O18" i="1"/>
  <c r="X18" i="1" s="1"/>
  <c r="O16" i="1"/>
  <c r="V16" i="1" s="1"/>
  <c r="O14" i="1"/>
  <c r="X14" i="1" s="1"/>
  <c r="O12" i="1"/>
  <c r="U12" i="1" s="1"/>
  <c r="O11" i="1"/>
  <c r="V11" i="1" s="1"/>
  <c r="O10" i="1"/>
  <c r="U10" i="1" s="1"/>
  <c r="O9" i="1"/>
  <c r="X9" i="1" s="1"/>
  <c r="T19" i="1"/>
  <c r="S19" i="1"/>
  <c r="R19" i="1"/>
  <c r="Q19" i="1"/>
  <c r="P19" i="1"/>
  <c r="N19" i="1"/>
  <c r="O19" i="1" s="1"/>
  <c r="M19" i="1"/>
  <c r="L19" i="1"/>
  <c r="K19" i="1"/>
  <c r="J19" i="1"/>
  <c r="T17" i="1"/>
  <c r="S17" i="1"/>
  <c r="R17" i="1"/>
  <c r="Q17" i="1"/>
  <c r="P17" i="1"/>
  <c r="N17" i="1"/>
  <c r="M17" i="1"/>
  <c r="O17" i="1" s="1"/>
  <c r="U17" i="1" s="1"/>
  <c r="L17" i="1"/>
  <c r="K17" i="1"/>
  <c r="J17" i="1"/>
  <c r="T15" i="1"/>
  <c r="S15" i="1"/>
  <c r="R15" i="1"/>
  <c r="Q15" i="1"/>
  <c r="P15" i="1"/>
  <c r="N15" i="1"/>
  <c r="M15" i="1"/>
  <c r="L15" i="1"/>
  <c r="K15" i="1"/>
  <c r="J15" i="1"/>
  <c r="T13" i="1"/>
  <c r="S13" i="1"/>
  <c r="R13" i="1"/>
  <c r="Q13" i="1"/>
  <c r="P13" i="1"/>
  <c r="N13" i="1"/>
  <c r="M13" i="1"/>
  <c r="O13" i="1" s="1"/>
  <c r="U13" i="1" s="1"/>
  <c r="L13" i="1"/>
  <c r="K13" i="1"/>
  <c r="J13" i="1"/>
  <c r="T8" i="1"/>
  <c r="S8" i="1"/>
  <c r="R8" i="1"/>
  <c r="Q8" i="1"/>
  <c r="P8" i="1"/>
  <c r="P7" i="1" s="1"/>
  <c r="P21" i="1" s="1"/>
  <c r="N8" i="1"/>
  <c r="M8" i="1"/>
  <c r="L8" i="1"/>
  <c r="K8" i="1"/>
  <c r="K7" i="1" s="1"/>
  <c r="K21" i="1" s="1"/>
  <c r="J8" i="1"/>
  <c r="V10" i="1" l="1"/>
  <c r="X13" i="1"/>
  <c r="W10" i="1"/>
  <c r="V14" i="1"/>
  <c r="V13" i="1"/>
  <c r="W13" i="1"/>
  <c r="W17" i="1"/>
  <c r="U20" i="1"/>
  <c r="X10" i="1"/>
  <c r="W20" i="1"/>
  <c r="X15" i="1"/>
  <c r="V17" i="1"/>
  <c r="X17" i="1"/>
  <c r="O15" i="1"/>
  <c r="W15" i="1" s="1"/>
  <c r="V9" i="1"/>
  <c r="X20" i="1"/>
  <c r="V19" i="1"/>
  <c r="U19" i="1"/>
  <c r="W19" i="1"/>
  <c r="X19" i="1"/>
  <c r="U11" i="1"/>
  <c r="W11" i="1"/>
  <c r="W16" i="1"/>
  <c r="U16" i="1"/>
  <c r="X11" i="1"/>
  <c r="X16" i="1"/>
  <c r="V18" i="1"/>
  <c r="U9" i="1"/>
  <c r="W9" i="1"/>
  <c r="W14" i="1"/>
  <c r="W18" i="1"/>
  <c r="O8" i="1"/>
  <c r="U14" i="1"/>
  <c r="U18" i="1"/>
  <c r="J7" i="1"/>
  <c r="J21" i="1" s="1"/>
  <c r="N7" i="1"/>
  <c r="N21" i="1" s="1"/>
  <c r="S7" i="1"/>
  <c r="L7" i="1"/>
  <c r="L21" i="1" s="1"/>
  <c r="Q7" i="1"/>
  <c r="Q21" i="1" s="1"/>
  <c r="T7" i="1"/>
  <c r="M7" i="1"/>
  <c r="R7" i="1"/>
  <c r="U15" i="1" l="1"/>
  <c r="V15" i="1"/>
  <c r="S21" i="1"/>
  <c r="T21" i="1"/>
  <c r="V8" i="1"/>
  <c r="U8" i="1"/>
  <c r="X8" i="1"/>
  <c r="R21" i="1"/>
  <c r="W8" i="1"/>
  <c r="M21" i="1"/>
  <c r="O21" i="1" s="1"/>
  <c r="O7" i="1"/>
  <c r="U7" i="1" s="1"/>
  <c r="V21" i="1" l="1"/>
  <c r="U21" i="1"/>
  <c r="X21" i="1"/>
  <c r="W7" i="1"/>
  <c r="X7" i="1"/>
  <c r="V7" i="1"/>
  <c r="W21" i="1"/>
</calcChain>
</file>

<file path=xl/sharedStrings.xml><?xml version="1.0" encoding="utf-8"?>
<sst xmlns="http://schemas.openxmlformats.org/spreadsheetml/2006/main" count="125" uniqueCount="61">
  <si>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</si>
  <si>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</si>
  <si>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</si>
  <si>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</si>
  <si>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</si>
  <si>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</si>
  <si>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</si>
  <si>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</si>
  <si>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</si>
  <si>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</si>
  <si>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</si>
  <si>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</si>
  <si>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</si>
  <si>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</si>
  <si>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</si>
  <si>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</si>
  <si>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</si>
  <si>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</si>
  <si>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</si>
  <si>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</si>
  <si>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</si>
  <si>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</si>
  <si>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</si>
  <si>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</si>
  <si>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</si>
  <si>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</si>
  <si>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</si>
  <si>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</si>
  <si>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</si>
  <si>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</si>
  <si>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</si>
  <si>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</si>
  <si>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</si>
  <si>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</si>
  <si>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</si>
  <si>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</si>
  <si>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</si>
  <si>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</si>
  <si>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</si>
  <si>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MINISTERIO DE  COMERCIO INDUSTRIA Y TURISMO</t>
  </si>
  <si>
    <t>INFORME DE EJECUCIÒN PRESUPUESTAL ACUMULADA CON CORTE AL 31 DE MAYO DE 2020</t>
  </si>
  <si>
    <t>UNIDAD EJECUTORA 3501-02 DIRECCION GENERAL DE COMERCIO EXTERIOR</t>
  </si>
  <si>
    <t>COMP/ APR</t>
  </si>
  <si>
    <t>OBLIG/ APR</t>
  </si>
  <si>
    <t>PAGO/ APR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</si>
  <si>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</si>
  <si>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>Nota No. 1</t>
    </r>
    <r>
      <rPr>
        <sz val="7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</si>
  <si>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>Nota No. 2</t>
    </r>
    <r>
      <rPr>
        <sz val="7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</si>
  <si>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GENERADO :JUNIO 01 DE 2020</t>
  </si>
  <si>
    <t>APR. INICIAL ($)</t>
  </si>
  <si>
    <t>APR. ADICIONADA ($)</t>
  </si>
  <si>
    <t>APR. REDUCIDA($)</t>
  </si>
  <si>
    <t>APR. VIGENTE ($)</t>
  </si>
  <si>
    <t>APR BLOQUEADA($)</t>
  </si>
  <si>
    <t>APR. VIGENTE DESPUES DE BLOQUEOS ($)</t>
  </si>
  <si>
    <t>CDP ($)</t>
  </si>
  <si>
    <t>APR. DISPONIBLE ($)</t>
  </si>
  <si>
    <t>COMPROMISO($)</t>
  </si>
  <si>
    <t>OBLIGACION ($)</t>
  </si>
  <si>
    <t>PAGOS ($)</t>
  </si>
  <si>
    <t>APROPIACIÒN SIN COMPROMETER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</si>
</sst>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/>
    <xf numFmtId="0" fontId="11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Continuous" vertical="center" wrapText="1" readingOrder="1"/>
    </xf>
    <xf numFmtId="0" fontId="4" fillId="0" borderId="0" xfId="0" applyFont="1" applyFill="1" applyBorder="1" applyAlignment="1">
      <alignment horizontal="centerContinuous" vertical="center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38100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3"/>
  <sheetViews>
    <sheetView showGridLines="0" tabSelected="1" topLeftCell="A13" workbookViewId="0">
      <selection activeCell="I27" sqref="I27"/>
    </sheetView>
  </sheetViews>
  <sheetFormatPr baseColWidth="10" defaultRowHeight="15" x14ac:dyDescent="0.25"/>
  <cols>
    <col min="1" max="5" width="5.42578125" customWidth="1"/>
    <col min="6" max="6" width="7.28515625" customWidth="1"/>
    <col min="7" max="7" width="5" customWidth="1"/>
    <col min="8" max="8" width="4.28515625" customWidth="1"/>
    <col min="9" max="9" width="27.5703125" customWidth="1"/>
    <col min="10" max="10" width="17" customWidth="1"/>
    <col min="11" max="11" width="13.85546875" customWidth="1"/>
    <col min="12" max="12" width="12.42578125" customWidth="1"/>
    <col min="13" max="13" width="16.5703125" customWidth="1"/>
    <col min="14" max="14" width="13.85546875" customWidth="1"/>
    <col min="15" max="15" width="16.28515625" customWidth="1"/>
    <col min="16" max="16" width="14.7109375" customWidth="1"/>
    <col min="17" max="17" width="16" customWidth="1"/>
    <col min="18" max="18" width="16.42578125" customWidth="1"/>
    <col min="19" max="19" width="15.85546875" customWidth="1"/>
    <col min="20" max="20" width="16" customWidth="1"/>
    <col min="21" max="21" width="14.140625" customWidth="1"/>
    <col min="22" max="22" width="7" customWidth="1"/>
    <col min="23" max="23" width="7.140625" customWidth="1"/>
    <col min="24" max="24" width="7.7109375" customWidth="1"/>
  </cols>
  <sheetData>
    <row r="2" spans="1:25" ht="15.75" x14ac:dyDescent="0.2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5" ht="15.75" x14ac:dyDescent="0.25">
      <c r="A3" s="25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5" ht="15.75" x14ac:dyDescent="0.25">
      <c r="A4" s="25" t="s">
        <v>41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5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23" t="s">
        <v>48</v>
      </c>
      <c r="U5" s="24"/>
      <c r="V5" s="24"/>
      <c r="W5" s="24"/>
      <c r="X5" s="24"/>
    </row>
    <row r="6" spans="1:25" ht="40.5" customHeight="1" thickTop="1" thickBot="1" x14ac:dyDescent="0.3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49</v>
      </c>
      <c r="K6" s="11" t="s">
        <v>50</v>
      </c>
      <c r="L6" s="11" t="s">
        <v>51</v>
      </c>
      <c r="M6" s="11" t="s">
        <v>52</v>
      </c>
      <c r="N6" s="11" t="s">
        <v>53</v>
      </c>
      <c r="O6" s="11" t="s">
        <v>54</v>
      </c>
      <c r="P6" s="11" t="s">
        <v>55</v>
      </c>
      <c r="Q6" s="11" t="s">
        <v>56</v>
      </c>
      <c r="R6" s="11" t="s">
        <v>57</v>
      </c>
      <c r="S6" s="11" t="s">
        <v>58</v>
      </c>
      <c r="T6" s="11" t="s">
        <v>59</v>
      </c>
      <c r="U6" s="12" t="s">
        <v>60</v>
      </c>
      <c r="V6" s="12" t="s">
        <v>42</v>
      </c>
      <c r="W6" s="12" t="s">
        <v>43</v>
      </c>
      <c r="X6" s="12" t="s">
        <v>44</v>
      </c>
    </row>
    <row r="7" spans="1:25" ht="35.1" customHeight="1" thickTop="1" thickBot="1" x14ac:dyDescent="0.3">
      <c r="A7" s="9" t="s">
        <v>10</v>
      </c>
      <c r="B7" s="9"/>
      <c r="C7" s="9"/>
      <c r="D7" s="9"/>
      <c r="E7" s="9"/>
      <c r="F7" s="9"/>
      <c r="G7" s="9"/>
      <c r="H7" s="9"/>
      <c r="I7" s="10" t="s">
        <v>33</v>
      </c>
      <c r="J7" s="17">
        <f>+J8+J13+J15+J17</f>
        <v>14991789000</v>
      </c>
      <c r="K7" s="17">
        <f t="shared" ref="K7:T7" si="0">+K8+K13+K15+K17</f>
        <v>0</v>
      </c>
      <c r="L7" s="17">
        <f t="shared" si="0"/>
        <v>0</v>
      </c>
      <c r="M7" s="17">
        <f t="shared" si="0"/>
        <v>14991789000</v>
      </c>
      <c r="N7" s="17">
        <f t="shared" si="0"/>
        <v>554555000</v>
      </c>
      <c r="O7" s="17">
        <f>+M7-N7</f>
        <v>14437234000</v>
      </c>
      <c r="P7" s="17">
        <f t="shared" si="0"/>
        <v>14339853615.24</v>
      </c>
      <c r="Q7" s="17">
        <f t="shared" si="0"/>
        <v>97380384.760000005</v>
      </c>
      <c r="R7" s="17">
        <f t="shared" si="0"/>
        <v>5972894143.0799999</v>
      </c>
      <c r="S7" s="17">
        <f t="shared" si="0"/>
        <v>4819496557.1999998</v>
      </c>
      <c r="T7" s="17">
        <f t="shared" si="0"/>
        <v>4819496557.1999998</v>
      </c>
      <c r="U7" s="7">
        <f>+O7-R7</f>
        <v>8464339856.9200001</v>
      </c>
      <c r="V7" s="8">
        <f>+R7/O7</f>
        <v>0.41371457601088962</v>
      </c>
      <c r="W7" s="8">
        <f>+S7/O7</f>
        <v>0.33382409381187561</v>
      </c>
      <c r="X7" s="8">
        <f>+T7/O7</f>
        <v>0.33382409381187561</v>
      </c>
      <c r="Y7" s="4"/>
    </row>
    <row r="8" spans="1:25" ht="35.1" customHeight="1" thickTop="1" thickBot="1" x14ac:dyDescent="0.3">
      <c r="A8" s="15" t="s">
        <v>10</v>
      </c>
      <c r="B8" s="15"/>
      <c r="C8" s="15"/>
      <c r="D8" s="15"/>
      <c r="E8" s="15"/>
      <c r="F8" s="15"/>
      <c r="G8" s="15"/>
      <c r="H8" s="15"/>
      <c r="I8" s="16" t="s">
        <v>32</v>
      </c>
      <c r="J8" s="18">
        <f>SUM(J9:J12)</f>
        <v>12940875000</v>
      </c>
      <c r="K8" s="18">
        <f t="shared" ref="K8:T8" si="1">SUM(K9:K12)</f>
        <v>0</v>
      </c>
      <c r="L8" s="18">
        <f t="shared" si="1"/>
        <v>0</v>
      </c>
      <c r="M8" s="18">
        <f t="shared" si="1"/>
        <v>12940875000</v>
      </c>
      <c r="N8" s="18">
        <f t="shared" si="1"/>
        <v>554555000</v>
      </c>
      <c r="O8" s="18">
        <f t="shared" ref="O8:O21" si="2">+M8-N8</f>
        <v>12386320000</v>
      </c>
      <c r="P8" s="18">
        <f t="shared" si="1"/>
        <v>12386320000</v>
      </c>
      <c r="Q8" s="18">
        <f t="shared" si="1"/>
        <v>0</v>
      </c>
      <c r="R8" s="18">
        <f t="shared" si="1"/>
        <v>4348177835.8000002</v>
      </c>
      <c r="S8" s="18">
        <f t="shared" si="1"/>
        <v>4334908839.8000002</v>
      </c>
      <c r="T8" s="18">
        <f t="shared" si="1"/>
        <v>4334908839.8000002</v>
      </c>
      <c r="U8" s="13">
        <f t="shared" ref="U8:U21" si="3">+O8-R8</f>
        <v>8038142164.1999998</v>
      </c>
      <c r="V8" s="14">
        <f t="shared" ref="V8:V21" si="4">+R8/O8</f>
        <v>0.35104678676152401</v>
      </c>
      <c r="W8" s="14">
        <f t="shared" ref="W8:W21" si="5">+S8/O8</f>
        <v>0.34997552459487563</v>
      </c>
      <c r="X8" s="14">
        <f t="shared" ref="X8:X21" si="6">+T8/O8</f>
        <v>0.34997552459487563</v>
      </c>
      <c r="Y8" s="4"/>
    </row>
    <row r="9" spans="1:25" ht="35.1" customHeight="1" thickTop="1" thickBot="1" x14ac:dyDescent="0.3">
      <c r="A9" s="9" t="s">
        <v>10</v>
      </c>
      <c r="B9" s="9" t="s">
        <v>11</v>
      </c>
      <c r="C9" s="9" t="s">
        <v>11</v>
      </c>
      <c r="D9" s="9" t="s">
        <v>11</v>
      </c>
      <c r="E9" s="9"/>
      <c r="F9" s="9" t="s">
        <v>12</v>
      </c>
      <c r="G9" s="9" t="s">
        <v>29</v>
      </c>
      <c r="H9" s="9" t="s">
        <v>20</v>
      </c>
      <c r="I9" s="10" t="s">
        <v>13</v>
      </c>
      <c r="J9" s="17">
        <v>8291105000</v>
      </c>
      <c r="K9" s="17">
        <v>0</v>
      </c>
      <c r="L9" s="17">
        <v>0</v>
      </c>
      <c r="M9" s="17">
        <v>8291105000</v>
      </c>
      <c r="N9" s="17">
        <v>0</v>
      </c>
      <c r="O9" s="17">
        <f t="shared" si="2"/>
        <v>8291105000</v>
      </c>
      <c r="P9" s="17">
        <v>8291105000</v>
      </c>
      <c r="Q9" s="17">
        <v>0</v>
      </c>
      <c r="R9" s="17">
        <v>2975862185.8000002</v>
      </c>
      <c r="S9" s="17">
        <v>2969667477.8000002</v>
      </c>
      <c r="T9" s="17">
        <v>2969667477.8000002</v>
      </c>
      <c r="U9" s="7">
        <f t="shared" si="3"/>
        <v>5315242814.1999998</v>
      </c>
      <c r="V9" s="8">
        <f t="shared" si="4"/>
        <v>0.3589222649815676</v>
      </c>
      <c r="W9" s="8">
        <f t="shared" si="5"/>
        <v>0.35817511390821855</v>
      </c>
      <c r="X9" s="8">
        <f t="shared" si="6"/>
        <v>0.35817511390821855</v>
      </c>
      <c r="Y9" s="4"/>
    </row>
    <row r="10" spans="1:25" ht="35.1" customHeight="1" thickTop="1" thickBot="1" x14ac:dyDescent="0.3">
      <c r="A10" s="9" t="s">
        <v>10</v>
      </c>
      <c r="B10" s="9" t="s">
        <v>11</v>
      </c>
      <c r="C10" s="9" t="s">
        <v>11</v>
      </c>
      <c r="D10" s="9" t="s">
        <v>14</v>
      </c>
      <c r="E10" s="9"/>
      <c r="F10" s="9" t="s">
        <v>12</v>
      </c>
      <c r="G10" s="9" t="s">
        <v>29</v>
      </c>
      <c r="H10" s="9" t="s">
        <v>20</v>
      </c>
      <c r="I10" s="10" t="s">
        <v>15</v>
      </c>
      <c r="J10" s="17">
        <v>3016486000</v>
      </c>
      <c r="K10" s="17">
        <v>0</v>
      </c>
      <c r="L10" s="17">
        <v>0</v>
      </c>
      <c r="M10" s="17">
        <v>3016486000</v>
      </c>
      <c r="N10" s="17">
        <v>0</v>
      </c>
      <c r="O10" s="17">
        <f t="shared" si="2"/>
        <v>3016486000</v>
      </c>
      <c r="P10" s="17">
        <v>3016486000</v>
      </c>
      <c r="Q10" s="17">
        <v>0</v>
      </c>
      <c r="R10" s="17">
        <v>1087613936</v>
      </c>
      <c r="S10" s="17">
        <v>1087613936</v>
      </c>
      <c r="T10" s="17">
        <v>1087613936</v>
      </c>
      <c r="U10" s="7">
        <f t="shared" si="3"/>
        <v>1928872064</v>
      </c>
      <c r="V10" s="8">
        <f t="shared" si="4"/>
        <v>0.36055659996432937</v>
      </c>
      <c r="W10" s="8">
        <f t="shared" si="5"/>
        <v>0.36055659996432937</v>
      </c>
      <c r="X10" s="8">
        <f t="shared" si="6"/>
        <v>0.36055659996432937</v>
      </c>
      <c r="Y10" s="4"/>
    </row>
    <row r="11" spans="1:25" ht="35.1" customHeight="1" thickTop="1" thickBot="1" x14ac:dyDescent="0.3">
      <c r="A11" s="9" t="s">
        <v>10</v>
      </c>
      <c r="B11" s="9" t="s">
        <v>11</v>
      </c>
      <c r="C11" s="9" t="s">
        <v>11</v>
      </c>
      <c r="D11" s="9" t="s">
        <v>16</v>
      </c>
      <c r="E11" s="9"/>
      <c r="F11" s="9" t="s">
        <v>12</v>
      </c>
      <c r="G11" s="9" t="s">
        <v>29</v>
      </c>
      <c r="H11" s="9" t="s">
        <v>20</v>
      </c>
      <c r="I11" s="10" t="s">
        <v>17</v>
      </c>
      <c r="J11" s="17">
        <v>1078729000</v>
      </c>
      <c r="K11" s="17">
        <v>0</v>
      </c>
      <c r="L11" s="17">
        <v>0</v>
      </c>
      <c r="M11" s="17">
        <v>1078729000</v>
      </c>
      <c r="N11" s="17">
        <v>0</v>
      </c>
      <c r="O11" s="17">
        <f t="shared" si="2"/>
        <v>1078729000</v>
      </c>
      <c r="P11" s="17">
        <v>1078729000</v>
      </c>
      <c r="Q11" s="17">
        <v>0</v>
      </c>
      <c r="R11" s="17">
        <v>284701714</v>
      </c>
      <c r="S11" s="17">
        <v>277627426</v>
      </c>
      <c r="T11" s="17">
        <v>277627426</v>
      </c>
      <c r="U11" s="7">
        <f t="shared" si="3"/>
        <v>794027286</v>
      </c>
      <c r="V11" s="8">
        <f t="shared" si="4"/>
        <v>0.26392329676869725</v>
      </c>
      <c r="W11" s="8">
        <f t="shared" si="5"/>
        <v>0.25736531232589466</v>
      </c>
      <c r="X11" s="8">
        <f t="shared" si="6"/>
        <v>0.25736531232589466</v>
      </c>
      <c r="Y11" s="4"/>
    </row>
    <row r="12" spans="1:25" ht="35.1" customHeight="1" thickTop="1" thickBot="1" x14ac:dyDescent="0.3">
      <c r="A12" s="9" t="s">
        <v>10</v>
      </c>
      <c r="B12" s="9" t="s">
        <v>11</v>
      </c>
      <c r="C12" s="9" t="s">
        <v>11</v>
      </c>
      <c r="D12" s="9" t="s">
        <v>19</v>
      </c>
      <c r="E12" s="9"/>
      <c r="F12" s="9" t="s">
        <v>12</v>
      </c>
      <c r="G12" s="9" t="s">
        <v>29</v>
      </c>
      <c r="H12" s="9" t="s">
        <v>20</v>
      </c>
      <c r="I12" s="10" t="s">
        <v>30</v>
      </c>
      <c r="J12" s="17">
        <v>554555000</v>
      </c>
      <c r="K12" s="17">
        <v>0</v>
      </c>
      <c r="L12" s="17">
        <v>0</v>
      </c>
      <c r="M12" s="17">
        <v>554555000</v>
      </c>
      <c r="N12" s="17">
        <v>554555000</v>
      </c>
      <c r="O12" s="17">
        <f t="shared" si="2"/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7">
        <f t="shared" si="3"/>
        <v>0</v>
      </c>
      <c r="V12" s="8">
        <v>0</v>
      </c>
      <c r="W12" s="8">
        <v>0</v>
      </c>
      <c r="X12" s="8">
        <v>0</v>
      </c>
      <c r="Y12" s="4"/>
    </row>
    <row r="13" spans="1:25" ht="35.1" customHeight="1" thickTop="1" thickBot="1" x14ac:dyDescent="0.3">
      <c r="A13" s="15" t="s">
        <v>10</v>
      </c>
      <c r="B13" s="15"/>
      <c r="C13" s="15"/>
      <c r="D13" s="15"/>
      <c r="E13" s="15"/>
      <c r="F13" s="15"/>
      <c r="G13" s="15"/>
      <c r="H13" s="15"/>
      <c r="I13" s="16" t="s">
        <v>34</v>
      </c>
      <c r="J13" s="18">
        <f>+J14</f>
        <v>1916845000</v>
      </c>
      <c r="K13" s="18">
        <f t="shared" ref="K13:T13" si="7">+K14</f>
        <v>0</v>
      </c>
      <c r="L13" s="18">
        <f t="shared" si="7"/>
        <v>0</v>
      </c>
      <c r="M13" s="18">
        <f t="shared" si="7"/>
        <v>1916845000</v>
      </c>
      <c r="N13" s="18">
        <f t="shared" si="7"/>
        <v>0</v>
      </c>
      <c r="O13" s="18">
        <f t="shared" si="2"/>
        <v>1916845000</v>
      </c>
      <c r="P13" s="18">
        <f t="shared" si="7"/>
        <v>1820244745.24</v>
      </c>
      <c r="Q13" s="18">
        <f t="shared" si="7"/>
        <v>96600254.760000005</v>
      </c>
      <c r="R13" s="18">
        <f t="shared" si="7"/>
        <v>1608041741.4100001</v>
      </c>
      <c r="S13" s="18">
        <f t="shared" si="7"/>
        <v>467913151.52999997</v>
      </c>
      <c r="T13" s="18">
        <f t="shared" si="7"/>
        <v>467913151.52999997</v>
      </c>
      <c r="U13" s="13">
        <f t="shared" si="3"/>
        <v>308803258.58999991</v>
      </c>
      <c r="V13" s="14">
        <f t="shared" si="4"/>
        <v>0.83890024566931598</v>
      </c>
      <c r="W13" s="14">
        <f t="shared" si="5"/>
        <v>0.24410588833734598</v>
      </c>
      <c r="X13" s="14">
        <f t="shared" si="6"/>
        <v>0.24410588833734598</v>
      </c>
      <c r="Y13" s="4"/>
    </row>
    <row r="14" spans="1:25" ht="35.1" customHeight="1" thickTop="1" thickBot="1" x14ac:dyDescent="0.3">
      <c r="A14" s="9" t="s">
        <v>10</v>
      </c>
      <c r="B14" s="9" t="s">
        <v>14</v>
      </c>
      <c r="C14" s="9" t="s">
        <v>14</v>
      </c>
      <c r="D14" s="9"/>
      <c r="E14" s="9"/>
      <c r="F14" s="9" t="s">
        <v>12</v>
      </c>
      <c r="G14" s="9" t="s">
        <v>29</v>
      </c>
      <c r="H14" s="9" t="s">
        <v>20</v>
      </c>
      <c r="I14" s="10" t="s">
        <v>18</v>
      </c>
      <c r="J14" s="17">
        <v>1916845000</v>
      </c>
      <c r="K14" s="17">
        <v>0</v>
      </c>
      <c r="L14" s="17">
        <v>0</v>
      </c>
      <c r="M14" s="17">
        <v>1916845000</v>
      </c>
      <c r="N14" s="17">
        <v>0</v>
      </c>
      <c r="O14" s="17">
        <f t="shared" si="2"/>
        <v>1916845000</v>
      </c>
      <c r="P14" s="17">
        <v>1820244745.24</v>
      </c>
      <c r="Q14" s="17">
        <v>96600254.760000005</v>
      </c>
      <c r="R14" s="17">
        <v>1608041741.4100001</v>
      </c>
      <c r="S14" s="17">
        <v>467913151.52999997</v>
      </c>
      <c r="T14" s="17">
        <v>467913151.52999997</v>
      </c>
      <c r="U14" s="7">
        <f t="shared" si="3"/>
        <v>308803258.58999991</v>
      </c>
      <c r="V14" s="8">
        <f t="shared" si="4"/>
        <v>0.83890024566931598</v>
      </c>
      <c r="W14" s="8">
        <f t="shared" si="5"/>
        <v>0.24410588833734598</v>
      </c>
      <c r="X14" s="8">
        <f t="shared" si="6"/>
        <v>0.24410588833734598</v>
      </c>
      <c r="Y14" s="4"/>
    </row>
    <row r="15" spans="1:25" ht="35.1" customHeight="1" thickTop="1" thickBot="1" x14ac:dyDescent="0.3">
      <c r="A15" s="15" t="s">
        <v>10</v>
      </c>
      <c r="B15" s="15"/>
      <c r="C15" s="15"/>
      <c r="D15" s="15"/>
      <c r="E15" s="15"/>
      <c r="F15" s="15"/>
      <c r="G15" s="15"/>
      <c r="H15" s="15"/>
      <c r="I15" s="16" t="s">
        <v>35</v>
      </c>
      <c r="J15" s="18">
        <f>+J16</f>
        <v>130249000</v>
      </c>
      <c r="K15" s="18">
        <f t="shared" ref="K15:T15" si="8">+K16</f>
        <v>0</v>
      </c>
      <c r="L15" s="18">
        <f t="shared" si="8"/>
        <v>0</v>
      </c>
      <c r="M15" s="18">
        <f t="shared" si="8"/>
        <v>130249000</v>
      </c>
      <c r="N15" s="18">
        <f t="shared" si="8"/>
        <v>0</v>
      </c>
      <c r="O15" s="18">
        <f t="shared" si="2"/>
        <v>130249000</v>
      </c>
      <c r="P15" s="18">
        <f t="shared" si="8"/>
        <v>130249000</v>
      </c>
      <c r="Q15" s="18">
        <f t="shared" si="8"/>
        <v>0</v>
      </c>
      <c r="R15" s="18">
        <f t="shared" si="8"/>
        <v>13634695.869999999</v>
      </c>
      <c r="S15" s="18">
        <f t="shared" si="8"/>
        <v>13634695.869999999</v>
      </c>
      <c r="T15" s="18">
        <f t="shared" si="8"/>
        <v>13634695.869999999</v>
      </c>
      <c r="U15" s="13">
        <f t="shared" si="3"/>
        <v>116614304.13</v>
      </c>
      <c r="V15" s="14">
        <f t="shared" si="4"/>
        <v>0.10468177007117137</v>
      </c>
      <c r="W15" s="14">
        <f t="shared" si="5"/>
        <v>0.10468177007117137</v>
      </c>
      <c r="X15" s="14">
        <f t="shared" si="6"/>
        <v>0.10468177007117137</v>
      </c>
      <c r="Y15" s="4"/>
    </row>
    <row r="16" spans="1:25" ht="35.1" customHeight="1" thickTop="1" thickBot="1" x14ac:dyDescent="0.3">
      <c r="A16" s="9" t="s">
        <v>10</v>
      </c>
      <c r="B16" s="9" t="s">
        <v>16</v>
      </c>
      <c r="C16" s="9" t="s">
        <v>19</v>
      </c>
      <c r="D16" s="9" t="s">
        <v>14</v>
      </c>
      <c r="E16" s="9" t="s">
        <v>21</v>
      </c>
      <c r="F16" s="9" t="s">
        <v>12</v>
      </c>
      <c r="G16" s="9" t="s">
        <v>29</v>
      </c>
      <c r="H16" s="9" t="s">
        <v>20</v>
      </c>
      <c r="I16" s="10" t="s">
        <v>22</v>
      </c>
      <c r="J16" s="17">
        <v>130249000</v>
      </c>
      <c r="K16" s="17">
        <v>0</v>
      </c>
      <c r="L16" s="17">
        <v>0</v>
      </c>
      <c r="M16" s="17">
        <v>130249000</v>
      </c>
      <c r="N16" s="17">
        <v>0</v>
      </c>
      <c r="O16" s="17">
        <f t="shared" si="2"/>
        <v>130249000</v>
      </c>
      <c r="P16" s="17">
        <v>130249000</v>
      </c>
      <c r="Q16" s="17">
        <v>0</v>
      </c>
      <c r="R16" s="17">
        <v>13634695.869999999</v>
      </c>
      <c r="S16" s="17">
        <v>13634695.869999999</v>
      </c>
      <c r="T16" s="17">
        <v>13634695.869999999</v>
      </c>
      <c r="U16" s="7">
        <f t="shared" si="3"/>
        <v>116614304.13</v>
      </c>
      <c r="V16" s="8">
        <f t="shared" si="4"/>
        <v>0.10468177007117137</v>
      </c>
      <c r="W16" s="8">
        <f t="shared" si="5"/>
        <v>0.10468177007117137</v>
      </c>
      <c r="X16" s="8">
        <f t="shared" si="6"/>
        <v>0.10468177007117137</v>
      </c>
      <c r="Y16" s="4"/>
    </row>
    <row r="17" spans="1:25" ht="35.1" customHeight="1" thickTop="1" thickBot="1" x14ac:dyDescent="0.3">
      <c r="A17" s="15" t="s">
        <v>10</v>
      </c>
      <c r="B17" s="15"/>
      <c r="C17" s="15"/>
      <c r="D17" s="15"/>
      <c r="E17" s="15"/>
      <c r="F17" s="15"/>
      <c r="G17" s="15"/>
      <c r="H17" s="15"/>
      <c r="I17" s="16" t="s">
        <v>36</v>
      </c>
      <c r="J17" s="18">
        <f>+J18</f>
        <v>3820000</v>
      </c>
      <c r="K17" s="18">
        <f t="shared" ref="K17:T17" si="9">+K18</f>
        <v>0</v>
      </c>
      <c r="L17" s="18">
        <f t="shared" si="9"/>
        <v>0</v>
      </c>
      <c r="M17" s="18">
        <f t="shared" si="9"/>
        <v>3820000</v>
      </c>
      <c r="N17" s="18">
        <f t="shared" si="9"/>
        <v>0</v>
      </c>
      <c r="O17" s="18">
        <f t="shared" si="2"/>
        <v>3820000</v>
      </c>
      <c r="P17" s="18">
        <f t="shared" si="9"/>
        <v>3039870</v>
      </c>
      <c r="Q17" s="18">
        <f t="shared" si="9"/>
        <v>780130</v>
      </c>
      <c r="R17" s="18">
        <f t="shared" si="9"/>
        <v>3039870</v>
      </c>
      <c r="S17" s="18">
        <f t="shared" si="9"/>
        <v>3039870</v>
      </c>
      <c r="T17" s="18">
        <f t="shared" si="9"/>
        <v>3039870</v>
      </c>
      <c r="U17" s="13">
        <f t="shared" si="3"/>
        <v>780130</v>
      </c>
      <c r="V17" s="14">
        <f t="shared" si="4"/>
        <v>0.79577748691099481</v>
      </c>
      <c r="W17" s="14">
        <f t="shared" si="5"/>
        <v>0.79577748691099481</v>
      </c>
      <c r="X17" s="14">
        <f t="shared" si="6"/>
        <v>0.79577748691099481</v>
      </c>
      <c r="Y17" s="4"/>
    </row>
    <row r="18" spans="1:25" ht="35.1" customHeight="1" thickTop="1" thickBot="1" x14ac:dyDescent="0.3">
      <c r="A18" s="9" t="s">
        <v>10</v>
      </c>
      <c r="B18" s="9" t="s">
        <v>23</v>
      </c>
      <c r="C18" s="9" t="s">
        <v>11</v>
      </c>
      <c r="D18" s="9"/>
      <c r="E18" s="9"/>
      <c r="F18" s="9" t="s">
        <v>12</v>
      </c>
      <c r="G18" s="9" t="s">
        <v>29</v>
      </c>
      <c r="H18" s="9" t="s">
        <v>20</v>
      </c>
      <c r="I18" s="10" t="s">
        <v>24</v>
      </c>
      <c r="J18" s="17">
        <v>3820000</v>
      </c>
      <c r="K18" s="17">
        <v>0</v>
      </c>
      <c r="L18" s="17">
        <v>0</v>
      </c>
      <c r="M18" s="17">
        <v>3820000</v>
      </c>
      <c r="N18" s="17">
        <v>0</v>
      </c>
      <c r="O18" s="17">
        <f t="shared" si="2"/>
        <v>3820000</v>
      </c>
      <c r="P18" s="17">
        <v>3039870</v>
      </c>
      <c r="Q18" s="17">
        <v>780130</v>
      </c>
      <c r="R18" s="17">
        <v>3039870</v>
      </c>
      <c r="S18" s="17">
        <v>3039870</v>
      </c>
      <c r="T18" s="17">
        <v>3039870</v>
      </c>
      <c r="U18" s="7">
        <f t="shared" si="3"/>
        <v>780130</v>
      </c>
      <c r="V18" s="8">
        <f t="shared" si="4"/>
        <v>0.79577748691099481</v>
      </c>
      <c r="W18" s="8">
        <f t="shared" si="5"/>
        <v>0.79577748691099481</v>
      </c>
      <c r="X18" s="8">
        <f t="shared" si="6"/>
        <v>0.79577748691099481</v>
      </c>
      <c r="Y18" s="4"/>
    </row>
    <row r="19" spans="1:25" ht="35.1" customHeight="1" thickTop="1" thickBot="1" x14ac:dyDescent="0.3">
      <c r="A19" s="15" t="s">
        <v>25</v>
      </c>
      <c r="B19" s="15"/>
      <c r="C19" s="15"/>
      <c r="D19" s="15"/>
      <c r="E19" s="15"/>
      <c r="F19" s="15"/>
      <c r="G19" s="15"/>
      <c r="H19" s="15"/>
      <c r="I19" s="16" t="s">
        <v>37</v>
      </c>
      <c r="J19" s="18">
        <f>+J20</f>
        <v>12220588000</v>
      </c>
      <c r="K19" s="18">
        <f t="shared" ref="K19:T19" si="10">+K20</f>
        <v>0</v>
      </c>
      <c r="L19" s="18">
        <f t="shared" si="10"/>
        <v>0</v>
      </c>
      <c r="M19" s="18">
        <f t="shared" si="10"/>
        <v>12220588000</v>
      </c>
      <c r="N19" s="18">
        <f t="shared" si="10"/>
        <v>0</v>
      </c>
      <c r="O19" s="18">
        <f t="shared" si="2"/>
        <v>12220588000</v>
      </c>
      <c r="P19" s="18">
        <f t="shared" si="10"/>
        <v>9618531082.1800003</v>
      </c>
      <c r="Q19" s="18">
        <f t="shared" si="10"/>
        <v>2602056917.8200002</v>
      </c>
      <c r="R19" s="18">
        <f t="shared" si="10"/>
        <v>5278054012.1800003</v>
      </c>
      <c r="S19" s="18">
        <f t="shared" si="10"/>
        <v>1176703577.96</v>
      </c>
      <c r="T19" s="18">
        <f t="shared" si="10"/>
        <v>1169712368.96</v>
      </c>
      <c r="U19" s="13">
        <f t="shared" si="3"/>
        <v>6942533987.8199997</v>
      </c>
      <c r="V19" s="14">
        <f t="shared" si="4"/>
        <v>0.43189853157474911</v>
      </c>
      <c r="W19" s="14">
        <f t="shared" si="5"/>
        <v>9.6288621951742426E-2</v>
      </c>
      <c r="X19" s="14">
        <f t="shared" si="6"/>
        <v>9.5716537449752837E-2</v>
      </c>
      <c r="Y19" s="4"/>
    </row>
    <row r="20" spans="1:25" ht="35.1" customHeight="1" thickTop="1" thickBot="1" x14ac:dyDescent="0.3">
      <c r="A20" s="9" t="s">
        <v>25</v>
      </c>
      <c r="B20" s="9" t="s">
        <v>26</v>
      </c>
      <c r="C20" s="9" t="s">
        <v>27</v>
      </c>
      <c r="D20" s="9" t="s">
        <v>28</v>
      </c>
      <c r="E20" s="9"/>
      <c r="F20" s="9" t="s">
        <v>12</v>
      </c>
      <c r="G20" s="9" t="s">
        <v>29</v>
      </c>
      <c r="H20" s="9" t="s">
        <v>20</v>
      </c>
      <c r="I20" s="10" t="s">
        <v>31</v>
      </c>
      <c r="J20" s="17">
        <v>12220588000</v>
      </c>
      <c r="K20" s="17">
        <v>0</v>
      </c>
      <c r="L20" s="17">
        <v>0</v>
      </c>
      <c r="M20" s="17">
        <v>12220588000</v>
      </c>
      <c r="N20" s="17">
        <v>0</v>
      </c>
      <c r="O20" s="17">
        <f t="shared" si="2"/>
        <v>12220588000</v>
      </c>
      <c r="P20" s="17">
        <v>9618531082.1800003</v>
      </c>
      <c r="Q20" s="17">
        <v>2602056917.8200002</v>
      </c>
      <c r="R20" s="17">
        <v>5278054012.1800003</v>
      </c>
      <c r="S20" s="17">
        <v>1176703577.96</v>
      </c>
      <c r="T20" s="17">
        <v>1169712368.96</v>
      </c>
      <c r="U20" s="7">
        <f t="shared" si="3"/>
        <v>6942533987.8199997</v>
      </c>
      <c r="V20" s="8">
        <f t="shared" si="4"/>
        <v>0.43189853157474911</v>
      </c>
      <c r="W20" s="8">
        <f t="shared" si="5"/>
        <v>9.6288621951742426E-2</v>
      </c>
      <c r="X20" s="8">
        <f t="shared" si="6"/>
        <v>9.5716537449752837E-2</v>
      </c>
      <c r="Y20" s="4"/>
    </row>
    <row r="21" spans="1:25" ht="35.1" customHeight="1" thickTop="1" thickBot="1" x14ac:dyDescent="0.3">
      <c r="A21" s="9"/>
      <c r="B21" s="9"/>
      <c r="C21" s="9"/>
      <c r="D21" s="9"/>
      <c r="E21" s="9"/>
      <c r="F21" s="9"/>
      <c r="G21" s="9"/>
      <c r="H21" s="9"/>
      <c r="I21" s="10" t="s">
        <v>38</v>
      </c>
      <c r="J21" s="17">
        <f>+J7+J19</f>
        <v>27212377000</v>
      </c>
      <c r="K21" s="17">
        <f t="shared" ref="K21:T21" si="11">+K7+K19</f>
        <v>0</v>
      </c>
      <c r="L21" s="17">
        <f t="shared" si="11"/>
        <v>0</v>
      </c>
      <c r="M21" s="17">
        <f t="shared" si="11"/>
        <v>27212377000</v>
      </c>
      <c r="N21" s="17">
        <f t="shared" si="11"/>
        <v>554555000</v>
      </c>
      <c r="O21" s="17">
        <f t="shared" si="2"/>
        <v>26657822000</v>
      </c>
      <c r="P21" s="17">
        <f t="shared" si="11"/>
        <v>23958384697.419998</v>
      </c>
      <c r="Q21" s="17">
        <f t="shared" si="11"/>
        <v>2699437302.5800004</v>
      </c>
      <c r="R21" s="17">
        <f t="shared" si="11"/>
        <v>11250948155.26</v>
      </c>
      <c r="S21" s="17">
        <f t="shared" si="11"/>
        <v>5996200135.1599998</v>
      </c>
      <c r="T21" s="17">
        <f t="shared" si="11"/>
        <v>5989208926.1599998</v>
      </c>
      <c r="U21" s="7">
        <f t="shared" si="3"/>
        <v>15406873844.74</v>
      </c>
      <c r="V21" s="8">
        <f t="shared" si="4"/>
        <v>0.4220505394349171</v>
      </c>
      <c r="W21" s="8">
        <f t="shared" si="5"/>
        <v>0.22493210942589384</v>
      </c>
      <c r="X21" s="8">
        <f t="shared" si="6"/>
        <v>0.22466985210419665</v>
      </c>
      <c r="Y21" s="4"/>
    </row>
    <row r="22" spans="1:25" ht="15.75" thickTop="1" x14ac:dyDescent="0.25">
      <c r="A22" s="19" t="s">
        <v>45</v>
      </c>
      <c r="B22" s="19"/>
      <c r="C22" s="19"/>
      <c r="D22" s="19"/>
      <c r="E22" s="19"/>
      <c r="F22" s="19"/>
      <c r="G22" s="19"/>
      <c r="H22" s="19"/>
      <c r="I22" s="20"/>
      <c r="J22" s="20"/>
      <c r="K22" s="20"/>
      <c r="L22" s="20"/>
      <c r="M22" s="21"/>
      <c r="N22" s="21"/>
      <c r="O22" s="22"/>
      <c r="P22" s="21"/>
      <c r="Q22" s="21"/>
      <c r="R22" s="21"/>
      <c r="S22" s="21"/>
      <c r="T22" s="2"/>
      <c r="U22" s="6"/>
      <c r="V22" s="5"/>
      <c r="W22" s="5"/>
      <c r="X22" s="5"/>
      <c r="Y22" s="4"/>
    </row>
    <row r="23" spans="1:25" x14ac:dyDescent="0.25">
      <c r="A23" s="20" t="s">
        <v>46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1"/>
      <c r="O23" s="22"/>
      <c r="P23" s="21"/>
      <c r="Q23" s="21"/>
      <c r="R23" s="21"/>
      <c r="S23" s="21"/>
      <c r="T23" s="2"/>
      <c r="U23" s="6"/>
      <c r="V23" s="5"/>
      <c r="W23" s="5"/>
      <c r="X23" s="5"/>
      <c r="Y23" s="4"/>
    </row>
    <row r="24" spans="1:25" x14ac:dyDescent="0.25">
      <c r="A24" s="20" t="s">
        <v>47</v>
      </c>
      <c r="M24" s="21"/>
      <c r="N24" s="21"/>
      <c r="O24" s="22"/>
      <c r="P24" s="21"/>
      <c r="Q24" s="21"/>
      <c r="R24" s="21"/>
      <c r="S24" s="21"/>
      <c r="T24" s="2"/>
      <c r="U24" s="6"/>
      <c r="V24" s="5"/>
      <c r="W24" s="5"/>
      <c r="X24" s="5"/>
      <c r="Y24" s="4"/>
    </row>
    <row r="25" spans="1:25" x14ac:dyDescent="0.25"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"/>
      <c r="V25" s="5"/>
      <c r="W25" s="5"/>
      <c r="X25" s="5"/>
      <c r="Y25" s="4"/>
    </row>
    <row r="26" spans="1:25" x14ac:dyDescent="0.25"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  <c r="W26" s="3"/>
      <c r="X26" s="4"/>
      <c r="Y26" s="4"/>
    </row>
    <row r="27" spans="1:25" x14ac:dyDescent="0.25">
      <c r="V27" s="4"/>
      <c r="W27" s="4"/>
      <c r="X27" s="4"/>
      <c r="Y27" s="4"/>
    </row>
    <row r="28" spans="1:25" x14ac:dyDescent="0.25">
      <c r="V28" s="4"/>
      <c r="W28" s="4"/>
      <c r="X28" s="4"/>
      <c r="Y28" s="4"/>
    </row>
    <row r="29" spans="1:25" x14ac:dyDescent="0.25">
      <c r="V29" s="4"/>
      <c r="W29" s="4"/>
      <c r="X29" s="4"/>
      <c r="Y29" s="4"/>
    </row>
    <row r="62" ht="0" hidden="1" customHeight="1" x14ac:dyDescent="0.25"/>
    <row r="63" ht="33.950000000000003" customHeight="1" x14ac:dyDescent="0.25"/>
  </sheetData>
  <mergeCells count="3">
    <mergeCell ref="A3:X3"/>
    <mergeCell ref="A2:X2"/>
    <mergeCell ref="A4:X4"/>
  </mergeCells>
  <printOptions horizontalCentered="1"/>
  <pageMargins left="0.39370078740157483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EJECUCIÒN DIRECCIÒN DE COMERCIO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2020-06-03T16:30:01Z</cp:lastPrinted>
  <dcterms:created xsi:type="dcterms:W3CDTF">2020-06-01T12:54:51Z</dcterms:created>
  <dcterms:modified xsi:type="dcterms:W3CDTF">2020-06-03T17:34:26Z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