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<sst xmlns="http://schemas.openxmlformats.org/spreadsheetml/2006/main" count="74" uniqueCount="33">
  <si>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</si>
  <si>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</si>
  <si>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</si>
  <si>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</si>
  <si>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</si>
  <si>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</si>
  <si>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</si>
  <si>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</si>
  <si>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</si>
  <si>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</si>
  <si>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</si>
  <si>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</si>
  <si>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</si>
  <si>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</si>
  <si>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</si>
  <si>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</si>
  <si>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</si>
  <si>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</si>
  <si>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</si>
  <si>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</si>
  <si>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</si>
  <si>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</si>
  <si>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</si>
  <si>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</si>
  <si>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</si>
  <si>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</si>
  <si>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</si>
  <si>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</si>
  <si>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INFORME DE EJECUCIÓN PRESUPUESTAL ACUMULADA ABRIL 30  DE 2020</t>
  </si>
  <si>
    <t>INFORME DE EJECUCIÓN PRESUPUESTAL ACUMULADA ABRIL 30 DE 2020</t>
  </si>
  <si>
    <t>FECHA DE GENERACIÒN:MAYO 04 DE 2020</t>
  </si>
  <si>
    <t>COMPROMISOS   ($)</t>
  </si>
  <si>
    <t>OBLIGACIONES  ($)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</si>
</sst>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00" fontId="54" fillId="0" borderId="0" xfId="0" applyNumberFormat="1" applyFont="1" applyFill="1" applyBorder="1" applyAlignment="1">
      <alignment horizontal="right" vertical="center" wrapText="1" readingOrder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4" fontId="5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 wrapText="1"/>
    </xf>
    <xf numFmtId="0" fontId="55" fillId="33" borderId="14" xfId="0" applyFont="1" applyFill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4" fontId="56" fillId="33" borderId="15" xfId="0" applyNumberFormat="1" applyFont="1" applyFill="1" applyBorder="1" applyAlignment="1">
      <alignment horizontal="center" vertical="justify" wrapText="1"/>
    </xf>
    <xf numFmtId="0" fontId="56" fillId="33" borderId="15" xfId="0" applyFont="1" applyFill="1" applyBorder="1" applyAlignment="1">
      <alignment horizontal="center" vertical="justify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57" fillId="0" borderId="0" xfId="0" applyNumberFormat="1" applyFont="1" applyFill="1" applyBorder="1" applyAlignment="1">
      <alignment horizontal="right" vertical="center" wrapText="1" readingOrder="1"/>
    </xf>
    <xf numFmtId="0" fontId="56" fillId="33" borderId="16" xfId="0" applyFont="1" applyFill="1" applyBorder="1" applyAlignment="1">
      <alignment horizontal="center" vertical="justify" wrapText="1"/>
    </xf>
    <xf numFmtId="4" fontId="4" fillId="0" borderId="17" xfId="0" applyNumberFormat="1" applyFont="1" applyBorder="1" applyAlignment="1">
      <alignment/>
    </xf>
    <xf numFmtId="4" fontId="54" fillId="0" borderId="0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34" borderId="0" xfId="0" applyNumberFormat="1" applyFont="1" applyFill="1" applyBorder="1" applyAlignment="1">
      <alignment horizontal="right" vertical="center" wrapText="1"/>
    </xf>
    <xf numFmtId="4" fontId="58" fillId="34" borderId="0" xfId="0" applyNumberFormat="1" applyFont="1" applyFill="1" applyBorder="1" applyAlignment="1">
      <alignment horizontal="right" vertical="center" wrapText="1"/>
    </xf>
    <xf numFmtId="4" fontId="5" fillId="34" borderId="17" xfId="0" applyNumberFormat="1" applyFont="1" applyFill="1" applyBorder="1" applyAlignment="1">
      <alignment horizontal="right" vertical="center" wrapText="1"/>
    </xf>
    <xf numFmtId="10" fontId="5" fillId="34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35" borderId="17" xfId="0" applyNumberFormat="1" applyFont="1" applyFill="1" applyBorder="1" applyAlignment="1">
      <alignment horizontal="right" vertical="center" wrapText="1"/>
    </xf>
    <xf numFmtId="10" fontId="5" fillId="35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36" borderId="0" xfId="0" applyNumberFormat="1" applyFont="1" applyFill="1" applyBorder="1" applyAlignment="1">
      <alignment horizontal="right" vertical="center" wrapText="1"/>
    </xf>
    <xf numFmtId="10" fontId="59" fillId="36" borderId="0" xfId="0" applyNumberFormat="1" applyFont="1" applyFill="1" applyBorder="1" applyAlignment="1">
      <alignment horizontal="right" vertical="center" wrapText="1"/>
    </xf>
    <xf numFmtId="10" fontId="4" fillId="36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5" fillId="36" borderId="0" xfId="0" applyNumberFormat="1" applyFont="1" applyFill="1" applyBorder="1" applyAlignment="1">
      <alignment horizontal="righ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5" fillId="36" borderId="18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00" fontId="58" fillId="34" borderId="19" xfId="0" applyNumberFormat="1" applyFont="1" applyFill="1" applyBorder="1" applyAlignment="1">
      <alignment horizontal="right" vertical="center" wrapText="1" readingOrder="1"/>
    </xf>
    <xf numFmtId="0" fontId="7" fillId="36" borderId="12" xfId="0" applyFon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4" fontId="7" fillId="36" borderId="0" xfId="0" applyNumberFormat="1" applyFont="1" applyFill="1" applyBorder="1" applyAlignment="1">
      <alignment horizontal="right" vertical="center" wrapText="1"/>
    </xf>
    <xf numFmtId="4" fontId="5" fillId="36" borderId="17" xfId="0" applyNumberFormat="1" applyFont="1" applyFill="1" applyBorder="1" applyAlignment="1">
      <alignment horizontal="right" vertical="center" wrapText="1"/>
    </xf>
    <xf numFmtId="10" fontId="5" fillId="36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98" fontId="58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/>
    </xf>
    <xf numFmtId="10" fontId="5" fillId="35" borderId="18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right" vertical="center" wrapText="1"/>
    </xf>
    <xf numFmtId="10" fontId="60" fillId="34" borderId="0" xfId="0" applyNumberFormat="1" applyFont="1" applyFill="1" applyBorder="1" applyAlignment="1">
      <alignment horizontal="right" vertical="center" wrapText="1"/>
    </xf>
    <xf numFmtId="10" fontId="5" fillId="34" borderId="18" xfId="0" applyNumberFormat="1" applyFont="1" applyFill="1" applyBorder="1" applyAlignment="1">
      <alignment horizontal="righ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4" fontId="5" fillId="34" borderId="21" xfId="0" applyNumberFormat="1" applyFont="1" applyFill="1" applyBorder="1" applyAlignment="1">
      <alignment horizontal="right" vertical="center" wrapText="1"/>
    </xf>
    <xf numFmtId="4" fontId="5" fillId="34" borderId="22" xfId="0" applyNumberFormat="1" applyFont="1" applyFill="1" applyBorder="1" applyAlignment="1">
      <alignment horizontal="right" vertical="center" wrapText="1"/>
    </xf>
    <xf numFmtId="10" fontId="60" fillId="34" borderId="21" xfId="0" applyNumberFormat="1" applyFont="1" applyFill="1" applyBorder="1" applyAlignment="1">
      <alignment horizontal="right" vertical="center" wrapText="1"/>
    </xf>
    <xf numFmtId="10" fontId="5" fillId="34" borderId="22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/>
    </xf>
    <xf numFmtId="4" fontId="5" fillId="34" borderId="24" xfId="0" applyNumberFormat="1" applyFont="1" applyFill="1" applyBorder="1" applyAlignment="1">
      <alignment horizontal="right" vertical="center" wrapText="1"/>
    </xf>
    <xf numFmtId="4" fontId="58" fillId="34" borderId="24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0" fontId="61" fillId="37" borderId="15" xfId="0" applyFont="1" applyFill="1" applyBorder="1" applyAlignment="1">
      <alignment horizontal="center" vertical="justify" wrapText="1"/>
    </xf>
    <xf numFmtId="0" fontId="62" fillId="37" borderId="15" xfId="0" applyFont="1" applyFill="1" applyBorder="1" applyAlignment="1">
      <alignment horizontal="center" vertical="justify" wrapText="1"/>
    </xf>
    <xf numFmtId="0" fontId="62" fillId="37" borderId="15" xfId="0" applyFont="1" applyFill="1" applyBorder="1" applyAlignment="1">
      <alignment horizontal="center" vertical="justify"/>
    </xf>
    <xf numFmtId="0" fontId="62" fillId="37" borderId="16" xfId="0" applyFont="1" applyFill="1" applyBorder="1" applyAlignment="1">
      <alignment horizontal="center" vertical="justify"/>
    </xf>
    <xf numFmtId="4" fontId="4" fillId="0" borderId="18" xfId="0" applyNumberFormat="1" applyFont="1" applyBorder="1" applyAlignment="1">
      <alignment/>
    </xf>
    <xf numFmtId="200" fontId="4" fillId="0" borderId="0" xfId="0" applyNumberFormat="1" applyFont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 wrapText="1"/>
    </xf>
    <xf numFmtId="4" fontId="5" fillId="34" borderId="26" xfId="0" applyNumberFormat="1" applyFont="1" applyFill="1" applyBorder="1" applyAlignment="1">
      <alignment horizontal="right" vertical="center" wrapText="1"/>
    </xf>
    <xf numFmtId="10" fontId="5" fillId="34" borderId="21" xfId="0" applyNumberFormat="1" applyFont="1" applyFill="1" applyBorder="1" applyAlignment="1">
      <alignment horizontal="right" vertical="center" wrapText="1"/>
    </xf>
    <xf numFmtId="200" fontId="4" fillId="0" borderId="0" xfId="0" applyNumberFormat="1" applyFont="1" applyBorder="1" applyAlignment="1">
      <alignment horizontal="center" vertical="center" wrapText="1"/>
    </xf>
    <xf numFmtId="200" fontId="5" fillId="34" borderId="0" xfId="0" applyNumberFormat="1" applyFont="1" applyFill="1" applyBorder="1" applyAlignment="1">
      <alignment horizontal="right" vertical="center" wrapText="1"/>
    </xf>
    <xf numFmtId="4" fontId="5" fillId="34" borderId="27" xfId="0" applyNumberFormat="1" applyFont="1" applyFill="1" applyBorder="1" applyAlignment="1">
      <alignment horizontal="right" vertical="center" wrapText="1"/>
    </xf>
    <xf numFmtId="10" fontId="5" fillId="34" borderId="24" xfId="0" applyNumberFormat="1" applyFont="1" applyFill="1" applyBorder="1" applyAlignment="1">
      <alignment horizontal="right" vertical="center" wrapText="1"/>
    </xf>
    <xf numFmtId="10" fontId="5" fillId="34" borderId="28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A32">
      <selection activeCell="B47" sqref="B47"/>
    </sheetView>
  </sheetViews>
  <sheetFormatPr defaultColWidth="11.421875" defaultRowHeight="12.75"/>
  <cols>
    <col min="1" max="1" width="2.57421875" style="0" customWidth="1"/>
    <col min="2" max="2" width="28.140625" style="0" customWidth="1"/>
    <col min="3" max="3" width="17.421875" style="0" customWidth="1"/>
    <col min="4" max="4" width="18.140625" style="0" customWidth="1"/>
    <col min="5" max="5" width="15.8515625" style="0" customWidth="1"/>
    <col min="6" max="6" width="17.28125" style="0" customWidth="1"/>
    <col min="7" max="7" width="18.421875" style="0" customWidth="1"/>
    <col min="8" max="8" width="18.28125" style="0" customWidth="1"/>
    <col min="9" max="9" width="17.00390625" style="0" customWidth="1"/>
    <col min="10" max="10" width="16.57421875" style="0" customWidth="1"/>
    <col min="11" max="11" width="7.8515625" style="0" customWidth="1"/>
    <col min="12" max="12" width="6.7109375" style="0" customWidth="1"/>
    <col min="13" max="13" width="8.140625" style="0" customWidth="1"/>
  </cols>
  <sheetData>
    <row r="2" spans="1:13" ht="18">
      <c r="A2" s="70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4" customHeight="1">
      <c r="A3" s="70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3:13" ht="10.5" customHeight="1" thickBot="1">
      <c r="C4" s="1"/>
      <c r="D4" s="1"/>
      <c r="E4" s="1"/>
      <c r="F4" s="1"/>
      <c r="G4" s="1"/>
      <c r="H4" s="1"/>
      <c r="I4" s="1"/>
      <c r="J4" s="67" t="s">
        <v>30</v>
      </c>
      <c r="K4" s="2"/>
      <c r="L4" s="2"/>
      <c r="M4" s="2"/>
    </row>
    <row r="5" spans="1:13" ht="43.5" customHeight="1" thickBot="1">
      <c r="A5" s="18"/>
      <c r="B5" s="19" t="s">
        <v>7</v>
      </c>
      <c r="C5" s="20" t="s">
        <v>15</v>
      </c>
      <c r="D5" s="21" t="s">
        <v>10</v>
      </c>
      <c r="E5" s="20" t="s">
        <v>23</v>
      </c>
      <c r="F5" s="20" t="s">
        <v>24</v>
      </c>
      <c r="G5" s="21" t="s">
        <v>31</v>
      </c>
      <c r="H5" s="21" t="s">
        <v>32</v>
      </c>
      <c r="I5" s="25" t="s">
        <v>22</v>
      </c>
      <c r="J5" s="90" t="s">
        <v>11</v>
      </c>
      <c r="K5" s="91" t="s">
        <v>14</v>
      </c>
      <c r="L5" s="92" t="s">
        <v>12</v>
      </c>
      <c r="M5" s="93" t="s">
        <v>13</v>
      </c>
    </row>
    <row r="6" spans="1:13" ht="9.75" customHeight="1">
      <c r="A6" s="4"/>
      <c r="B6" s="5"/>
      <c r="C6" s="5"/>
      <c r="D6" s="5"/>
      <c r="E6" s="5"/>
      <c r="F6" s="5"/>
      <c r="G6" s="5"/>
      <c r="H6" s="5"/>
      <c r="I6" s="9"/>
      <c r="J6" s="5"/>
      <c r="K6" s="5"/>
      <c r="L6" s="5"/>
      <c r="M6" s="9"/>
    </row>
    <row r="7" spans="1:13" ht="18" customHeight="1">
      <c r="A7" s="74" t="s">
        <v>3</v>
      </c>
      <c r="B7" s="72" t="s">
        <v>0</v>
      </c>
      <c r="C7" s="31">
        <f>SUM(C8:C11)</f>
        <v>393304915000</v>
      </c>
      <c r="D7" s="31">
        <f aca="true" t="shared" si="0" ref="D7:I7">SUM(D8:D11)</f>
        <v>419304915000</v>
      </c>
      <c r="E7" s="31">
        <f t="shared" si="0"/>
        <v>6554555000</v>
      </c>
      <c r="F7" s="31">
        <f t="shared" si="0"/>
        <v>412750360000</v>
      </c>
      <c r="G7" s="31">
        <f t="shared" si="0"/>
        <v>271577556372.93997</v>
      </c>
      <c r="H7" s="31">
        <f t="shared" si="0"/>
        <v>126743543517.59999</v>
      </c>
      <c r="I7" s="75">
        <f t="shared" si="0"/>
        <v>126550118655.12</v>
      </c>
      <c r="J7" s="31">
        <f aca="true" t="shared" si="1" ref="J7:J12">+F7-G7</f>
        <v>141172803627.06003</v>
      </c>
      <c r="K7" s="76">
        <f aca="true" t="shared" si="2" ref="K7:K12">+G7/F7</f>
        <v>0.6579704894089977</v>
      </c>
      <c r="L7" s="76">
        <f aca="true" t="shared" si="3" ref="L7:L12">+H7/F7</f>
        <v>0.3070707037483868</v>
      </c>
      <c r="M7" s="77">
        <f aca="true" t="shared" si="4" ref="M7:M12">+I7/F7</f>
        <v>0.3066020794145885</v>
      </c>
    </row>
    <row r="8" spans="1:13" ht="29.25" customHeight="1">
      <c r="A8" s="38"/>
      <c r="B8" s="39" t="s">
        <v>1</v>
      </c>
      <c r="C8" s="30">
        <f aca="true" t="shared" si="5" ref="C8:E9">+C22+C36</f>
        <v>52247396000</v>
      </c>
      <c r="D8" s="30">
        <f t="shared" si="5"/>
        <v>52247396000</v>
      </c>
      <c r="E8" s="30">
        <f t="shared" si="5"/>
        <v>554555000</v>
      </c>
      <c r="F8" s="30">
        <f>+D8-E8</f>
        <v>51692841000</v>
      </c>
      <c r="G8" s="30">
        <f aca="true" t="shared" si="6" ref="G8:I9">+G22+G36</f>
        <v>15473614242.36</v>
      </c>
      <c r="H8" s="30">
        <f t="shared" si="6"/>
        <v>15142702637.84</v>
      </c>
      <c r="I8" s="40">
        <f t="shared" si="6"/>
        <v>15142702637.84</v>
      </c>
      <c r="J8" s="41">
        <f t="shared" si="1"/>
        <v>36219226757.64</v>
      </c>
      <c r="K8" s="42">
        <f t="shared" si="2"/>
        <v>0.29933766345633817</v>
      </c>
      <c r="L8" s="42">
        <f t="shared" si="3"/>
        <v>0.292936165722445</v>
      </c>
      <c r="M8" s="43">
        <f t="shared" si="4"/>
        <v>0.292936165722445</v>
      </c>
    </row>
    <row r="9" spans="1:13" ht="25.5" customHeight="1">
      <c r="A9" s="38"/>
      <c r="B9" s="44" t="s">
        <v>19</v>
      </c>
      <c r="C9" s="30">
        <f t="shared" si="5"/>
        <v>21345099000</v>
      </c>
      <c r="D9" s="30">
        <f t="shared" si="5"/>
        <v>21345099000</v>
      </c>
      <c r="E9" s="30">
        <f t="shared" si="5"/>
        <v>0</v>
      </c>
      <c r="F9" s="30">
        <f>+D9-E9</f>
        <v>21345099000</v>
      </c>
      <c r="G9" s="30">
        <f t="shared" si="6"/>
        <v>16586432182.01</v>
      </c>
      <c r="H9" s="30">
        <f t="shared" si="6"/>
        <v>5326104957.190001</v>
      </c>
      <c r="I9" s="40">
        <f t="shared" si="6"/>
        <v>5132680094.71</v>
      </c>
      <c r="J9" s="41">
        <f t="shared" si="1"/>
        <v>4758666817.99</v>
      </c>
      <c r="K9" s="42">
        <f t="shared" si="2"/>
        <v>0.7770604475533236</v>
      </c>
      <c r="L9" s="42">
        <f t="shared" si="3"/>
        <v>0.24952355372959387</v>
      </c>
      <c r="M9" s="43">
        <f t="shared" si="4"/>
        <v>0.24046176102111308</v>
      </c>
    </row>
    <row r="10" spans="1:13" ht="26.25" customHeight="1">
      <c r="A10" s="38"/>
      <c r="B10" s="39" t="s">
        <v>8</v>
      </c>
      <c r="C10" s="30">
        <f>+C24+C38</f>
        <v>307251533000</v>
      </c>
      <c r="D10" s="30">
        <f aca="true" t="shared" si="7" ref="D10:I10">+D24+D38</f>
        <v>333251533000</v>
      </c>
      <c r="E10" s="30">
        <f t="shared" si="7"/>
        <v>6000000000</v>
      </c>
      <c r="F10" s="30">
        <f t="shared" si="7"/>
        <v>327251533000</v>
      </c>
      <c r="G10" s="30">
        <f t="shared" si="7"/>
        <v>229611227770.56998</v>
      </c>
      <c r="H10" s="30">
        <f t="shared" si="7"/>
        <v>96368453744.56999</v>
      </c>
      <c r="I10" s="40">
        <f t="shared" si="7"/>
        <v>96368453744.56999</v>
      </c>
      <c r="J10" s="41">
        <f t="shared" si="1"/>
        <v>97640305229.43002</v>
      </c>
      <c r="K10" s="42">
        <f t="shared" si="2"/>
        <v>0.701635300729271</v>
      </c>
      <c r="L10" s="42">
        <f t="shared" si="3"/>
        <v>0.29447823471179885</v>
      </c>
      <c r="M10" s="43">
        <f t="shared" si="4"/>
        <v>0.29447823471179885</v>
      </c>
    </row>
    <row r="11" spans="1:13" ht="37.5" customHeight="1">
      <c r="A11" s="38"/>
      <c r="B11" s="45" t="s">
        <v>27</v>
      </c>
      <c r="C11" s="30">
        <f aca="true" t="shared" si="8" ref="C11:E12">+C25+C39</f>
        <v>12460887000</v>
      </c>
      <c r="D11" s="30">
        <f>+D25+D39</f>
        <v>12460887000</v>
      </c>
      <c r="E11" s="30">
        <f t="shared" si="8"/>
        <v>0</v>
      </c>
      <c r="F11" s="30">
        <f>+D11-E11</f>
        <v>12460887000</v>
      </c>
      <c r="G11" s="30">
        <f aca="true" t="shared" si="9" ref="G11:I12">+G25+G39</f>
        <v>9906282178</v>
      </c>
      <c r="H11" s="30">
        <f t="shared" si="9"/>
        <v>9906282178</v>
      </c>
      <c r="I11" s="40">
        <f t="shared" si="9"/>
        <v>9906282178</v>
      </c>
      <c r="J11" s="41">
        <f t="shared" si="1"/>
        <v>2554604822</v>
      </c>
      <c r="K11" s="42">
        <f t="shared" si="2"/>
        <v>0.794990130156866</v>
      </c>
      <c r="L11" s="42">
        <f t="shared" si="3"/>
        <v>0.794990130156866</v>
      </c>
      <c r="M11" s="43">
        <f t="shared" si="4"/>
        <v>0.794990130156866</v>
      </c>
    </row>
    <row r="12" spans="1:13" ht="18.75" customHeight="1">
      <c r="A12" s="53" t="s">
        <v>4</v>
      </c>
      <c r="B12" s="72" t="s">
        <v>2</v>
      </c>
      <c r="C12" s="31">
        <f t="shared" si="8"/>
        <v>228667186093</v>
      </c>
      <c r="D12" s="31">
        <f t="shared" si="8"/>
        <v>228667186093</v>
      </c>
      <c r="E12" s="31">
        <f t="shared" si="8"/>
        <v>68191739968</v>
      </c>
      <c r="F12" s="31">
        <f>+D12-E12</f>
        <v>160475446125</v>
      </c>
      <c r="G12" s="31">
        <f>+G26+G40</f>
        <v>106536213143.45999</v>
      </c>
      <c r="H12" s="31">
        <f t="shared" si="9"/>
        <v>4901921068.75</v>
      </c>
      <c r="I12" s="75">
        <f t="shared" si="9"/>
        <v>4799278382.75</v>
      </c>
      <c r="J12" s="31">
        <f t="shared" si="1"/>
        <v>53939232981.54001</v>
      </c>
      <c r="K12" s="76">
        <f t="shared" si="2"/>
        <v>0.6638785914978866</v>
      </c>
      <c r="L12" s="76">
        <f t="shared" si="3"/>
        <v>0.030546237366006264</v>
      </c>
      <c r="M12" s="77">
        <f t="shared" si="4"/>
        <v>0.029906621222362408</v>
      </c>
    </row>
    <row r="13" spans="1:13" ht="8.25" customHeight="1">
      <c r="A13" s="46"/>
      <c r="B13" s="47"/>
      <c r="C13" s="48"/>
      <c r="D13" s="35"/>
      <c r="E13" s="35"/>
      <c r="F13" s="35"/>
      <c r="G13" s="35"/>
      <c r="H13" s="35"/>
      <c r="I13" s="49"/>
      <c r="J13" s="50"/>
      <c r="K13" s="51"/>
      <c r="L13" s="51"/>
      <c r="M13" s="52"/>
    </row>
    <row r="14" spans="1:13" ht="15.75" customHeight="1" thickBot="1">
      <c r="A14" s="78" t="s">
        <v>5</v>
      </c>
      <c r="B14" s="79" t="s">
        <v>6</v>
      </c>
      <c r="C14" s="80">
        <f>+C28+C42</f>
        <v>621972101093</v>
      </c>
      <c r="D14" s="80">
        <f aca="true" t="shared" si="10" ref="D14:I14">+D28+D42</f>
        <v>647972101093</v>
      </c>
      <c r="E14" s="80">
        <f t="shared" si="10"/>
        <v>74746294968</v>
      </c>
      <c r="F14" s="80">
        <f t="shared" si="10"/>
        <v>573225806125</v>
      </c>
      <c r="G14" s="80">
        <f t="shared" si="10"/>
        <v>378113769516.4</v>
      </c>
      <c r="H14" s="80">
        <f t="shared" si="10"/>
        <v>131645464586.34999</v>
      </c>
      <c r="I14" s="81">
        <f t="shared" si="10"/>
        <v>131349397037.87</v>
      </c>
      <c r="J14" s="80">
        <f>+F14-G14</f>
        <v>195112036608.59998</v>
      </c>
      <c r="K14" s="82">
        <f>+G14/F14</f>
        <v>0.6596244716762577</v>
      </c>
      <c r="L14" s="82">
        <f>+H14/F14</f>
        <v>0.2296572540518925</v>
      </c>
      <c r="M14" s="83">
        <f>+I14/F14</f>
        <v>0.22914076029791897</v>
      </c>
    </row>
    <row r="15" spans="1:13" ht="12.75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</row>
    <row r="16" spans="1:13" ht="15" customHeight="1">
      <c r="A16" s="68" t="s">
        <v>17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24.75" customHeight="1">
      <c r="A17" s="68" t="s">
        <v>28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ht="6.75" customHeight="1" thickBot="1">
      <c r="A18" s="10"/>
      <c r="B18" s="10"/>
      <c r="C18" s="11"/>
      <c r="D18" s="11"/>
      <c r="E18" s="11"/>
      <c r="F18" s="11"/>
      <c r="G18" s="11"/>
      <c r="H18" s="11"/>
      <c r="I18" s="11"/>
      <c r="J18" s="14"/>
      <c r="K18" s="8"/>
      <c r="L18" s="8"/>
      <c r="M18" s="8"/>
    </row>
    <row r="19" spans="1:13" ht="42.75" customHeight="1" thickBot="1">
      <c r="A19" s="18"/>
      <c r="B19" s="19" t="s">
        <v>7</v>
      </c>
      <c r="C19" s="20" t="s">
        <v>15</v>
      </c>
      <c r="D19" s="20" t="s">
        <v>10</v>
      </c>
      <c r="E19" s="20" t="s">
        <v>23</v>
      </c>
      <c r="F19" s="20" t="s">
        <v>24</v>
      </c>
      <c r="G19" s="20" t="s">
        <v>26</v>
      </c>
      <c r="H19" s="20" t="s">
        <v>32</v>
      </c>
      <c r="I19" s="20" t="s">
        <v>25</v>
      </c>
      <c r="J19" s="90" t="s">
        <v>11</v>
      </c>
      <c r="K19" s="91" t="s">
        <v>14</v>
      </c>
      <c r="L19" s="92" t="s">
        <v>12</v>
      </c>
      <c r="M19" s="93" t="s">
        <v>13</v>
      </c>
    </row>
    <row r="20" spans="1:13" ht="12" customHeight="1">
      <c r="A20" s="6"/>
      <c r="B20" s="7"/>
      <c r="C20" s="8"/>
      <c r="D20" s="8"/>
      <c r="E20" s="8"/>
      <c r="F20" s="8"/>
      <c r="G20" s="8"/>
      <c r="H20" s="8"/>
      <c r="I20" s="8"/>
      <c r="J20" s="26"/>
      <c r="K20" s="8"/>
      <c r="L20" s="8"/>
      <c r="M20" s="94"/>
    </row>
    <row r="21" spans="1:13" ht="25.5" customHeight="1">
      <c r="A21" s="74" t="s">
        <v>3</v>
      </c>
      <c r="B21" s="84" t="s">
        <v>0</v>
      </c>
      <c r="C21" s="31">
        <f>SUM(C22:C25)</f>
        <v>378313126000</v>
      </c>
      <c r="D21" s="31">
        <f aca="true" t="shared" si="11" ref="D21:I21">SUM(D22:D25)</f>
        <v>404313126000</v>
      </c>
      <c r="E21" s="31">
        <f t="shared" si="11"/>
        <v>6000000000</v>
      </c>
      <c r="F21" s="31">
        <f t="shared" si="11"/>
        <v>398313126000</v>
      </c>
      <c r="G21" s="31">
        <f t="shared" si="11"/>
        <v>266467302094.75</v>
      </c>
      <c r="H21" s="31">
        <f t="shared" si="11"/>
        <v>122847822036.76999</v>
      </c>
      <c r="I21" s="31">
        <f t="shared" si="11"/>
        <v>122655219120.29</v>
      </c>
      <c r="J21" s="33">
        <f aca="true" t="shared" si="12" ref="J21:J26">+F21-G21</f>
        <v>131845823905.25</v>
      </c>
      <c r="K21" s="34">
        <f aca="true" t="shared" si="13" ref="K21:K26">+G21/F21</f>
        <v>0.6689895077541331</v>
      </c>
      <c r="L21" s="34">
        <f aca="true" t="shared" si="14" ref="L21:L26">+H21/F21</f>
        <v>0.3084202202183264</v>
      </c>
      <c r="M21" s="77">
        <f aca="true" t="shared" si="15" ref="M21:M26">+I21/F21</f>
        <v>0.3079366737220957</v>
      </c>
    </row>
    <row r="22" spans="1:13" ht="24.75" customHeight="1">
      <c r="A22" s="38"/>
      <c r="B22" s="44" t="s">
        <v>1</v>
      </c>
      <c r="C22" s="27">
        <v>39306521000</v>
      </c>
      <c r="D22" s="27">
        <v>39306521000</v>
      </c>
      <c r="E22" s="27">
        <v>0</v>
      </c>
      <c r="F22" s="27">
        <f>+D22-E22</f>
        <v>39306521000</v>
      </c>
      <c r="G22" s="99">
        <v>11966422474.45</v>
      </c>
      <c r="H22" s="99">
        <v>11635510869.93</v>
      </c>
      <c r="I22" s="99">
        <v>11635510869.93</v>
      </c>
      <c r="J22" s="28">
        <f t="shared" si="12"/>
        <v>27340098525.55</v>
      </c>
      <c r="K22" s="29">
        <f t="shared" si="13"/>
        <v>0.3044386063689025</v>
      </c>
      <c r="L22" s="29">
        <f t="shared" si="14"/>
        <v>0.2960198606722279</v>
      </c>
      <c r="M22" s="96">
        <f t="shared" si="15"/>
        <v>0.2960198606722279</v>
      </c>
    </row>
    <row r="23" spans="1:13" ht="21" customHeight="1">
      <c r="A23" s="38"/>
      <c r="B23" s="44" t="s">
        <v>19</v>
      </c>
      <c r="C23" s="30">
        <v>19428254000</v>
      </c>
      <c r="D23" s="30">
        <v>19428254000</v>
      </c>
      <c r="E23" s="27">
        <v>0</v>
      </c>
      <c r="F23" s="27">
        <f>+D23-E23</f>
        <v>19428254000</v>
      </c>
      <c r="G23" s="99">
        <v>14998426960.6</v>
      </c>
      <c r="H23" s="99">
        <v>4952632533.14</v>
      </c>
      <c r="I23" s="99">
        <v>4760029616.66</v>
      </c>
      <c r="J23" s="28">
        <f t="shared" si="12"/>
        <v>4429827039.4</v>
      </c>
      <c r="K23" s="29">
        <f t="shared" si="13"/>
        <v>0.7719904712281402</v>
      </c>
      <c r="L23" s="29">
        <f t="shared" si="14"/>
        <v>0.25491907472179437</v>
      </c>
      <c r="M23" s="96">
        <f t="shared" si="15"/>
        <v>0.2450055273448659</v>
      </c>
    </row>
    <row r="24" spans="1:13" ht="39" customHeight="1">
      <c r="A24" s="38"/>
      <c r="B24" s="44" t="s">
        <v>8</v>
      </c>
      <c r="C24" s="30">
        <v>307121284000</v>
      </c>
      <c r="D24" s="30">
        <v>333121284000</v>
      </c>
      <c r="E24" s="27">
        <v>6000000000</v>
      </c>
      <c r="F24" s="27">
        <f>+D24-E24</f>
        <v>327121284000</v>
      </c>
      <c r="G24" s="99">
        <v>229599210351.69998</v>
      </c>
      <c r="H24" s="99">
        <v>96356436325.7</v>
      </c>
      <c r="I24" s="99">
        <v>96356436325.7</v>
      </c>
      <c r="J24" s="28">
        <f t="shared" si="12"/>
        <v>97522073648.30002</v>
      </c>
      <c r="K24" s="29">
        <f t="shared" si="13"/>
        <v>0.7018779320751871</v>
      </c>
      <c r="L24" s="29">
        <f t="shared" si="14"/>
        <v>0.2945587494260997</v>
      </c>
      <c r="M24" s="96">
        <f t="shared" si="15"/>
        <v>0.2945587494260997</v>
      </c>
    </row>
    <row r="25" spans="1:13" ht="24" customHeight="1">
      <c r="A25" s="38"/>
      <c r="B25" s="45" t="s">
        <v>27</v>
      </c>
      <c r="C25" s="30">
        <v>12457067000</v>
      </c>
      <c r="D25" s="30">
        <v>12457067000</v>
      </c>
      <c r="E25" s="27">
        <v>0</v>
      </c>
      <c r="F25" s="27">
        <f>+D25-E25</f>
        <v>12457067000</v>
      </c>
      <c r="G25" s="99">
        <v>9903242308</v>
      </c>
      <c r="H25" s="99">
        <v>9903242308</v>
      </c>
      <c r="I25" s="99">
        <v>9903242308</v>
      </c>
      <c r="J25" s="28">
        <f t="shared" si="12"/>
        <v>2553824692</v>
      </c>
      <c r="K25" s="29">
        <f t="shared" si="13"/>
        <v>0.7949898887113636</v>
      </c>
      <c r="L25" s="29">
        <f t="shared" si="14"/>
        <v>0.7949898887113636</v>
      </c>
      <c r="M25" s="96">
        <f t="shared" si="15"/>
        <v>0.7949898887113636</v>
      </c>
    </row>
    <row r="26" spans="1:13" ht="24.75" customHeight="1">
      <c r="A26" s="53" t="s">
        <v>4</v>
      </c>
      <c r="B26" s="54" t="s">
        <v>2</v>
      </c>
      <c r="C26" s="31">
        <v>216446598093</v>
      </c>
      <c r="D26" s="31">
        <v>216446598093</v>
      </c>
      <c r="E26" s="32">
        <v>68191739968</v>
      </c>
      <c r="F26" s="32">
        <f>+D26-E26</f>
        <v>148254858125</v>
      </c>
      <c r="G26" s="100">
        <v>101355038459.28</v>
      </c>
      <c r="H26" s="100">
        <v>4083717939.78</v>
      </c>
      <c r="I26" s="100">
        <v>3981075253.78</v>
      </c>
      <c r="J26" s="33">
        <f t="shared" si="12"/>
        <v>46899819665.72</v>
      </c>
      <c r="K26" s="34">
        <f t="shared" si="13"/>
        <v>0.6836540788014058</v>
      </c>
      <c r="L26" s="34">
        <f t="shared" si="14"/>
        <v>0.027545255456902756</v>
      </c>
      <c r="M26" s="77">
        <f t="shared" si="15"/>
        <v>0.02685291601320333</v>
      </c>
    </row>
    <row r="27" spans="1:13" ht="10.5" customHeight="1">
      <c r="A27" s="55"/>
      <c r="B27" s="56"/>
      <c r="C27" s="35"/>
      <c r="D27" s="35"/>
      <c r="E27" s="35"/>
      <c r="F27" s="27"/>
      <c r="G27" s="35"/>
      <c r="H27" s="35"/>
      <c r="I27" s="35"/>
      <c r="J27" s="36"/>
      <c r="K27" s="37"/>
      <c r="L27" s="37"/>
      <c r="M27" s="73"/>
    </row>
    <row r="28" spans="1:13" ht="13.5" thickBot="1">
      <c r="A28" s="85" t="s">
        <v>5</v>
      </c>
      <c r="B28" s="86" t="s">
        <v>6</v>
      </c>
      <c r="C28" s="87">
        <f>+C21+C26</f>
        <v>594759724093</v>
      </c>
      <c r="D28" s="87">
        <f>+D21+D26</f>
        <v>620759724093</v>
      </c>
      <c r="E28" s="87">
        <f>+E21+E26</f>
        <v>74191739968</v>
      </c>
      <c r="F28" s="88">
        <f>+D28-E28</f>
        <v>546567984125</v>
      </c>
      <c r="G28" s="87">
        <f>+G21+G26</f>
        <v>367822340554.03</v>
      </c>
      <c r="H28" s="87">
        <f>+H21+H26</f>
        <v>126931539976.54999</v>
      </c>
      <c r="I28" s="89">
        <f>+I21+I26</f>
        <v>126636294374.06999</v>
      </c>
      <c r="J28" s="101">
        <f>+F28-G28</f>
        <v>178745643570.96997</v>
      </c>
      <c r="K28" s="102">
        <f>+G28/F28</f>
        <v>0.6729672268361572</v>
      </c>
      <c r="L28" s="102">
        <f>+H28/F28</f>
        <v>0.2322337635266993</v>
      </c>
      <c r="M28" s="103">
        <f>+I28/F28</f>
        <v>0.23169358259577147</v>
      </c>
    </row>
    <row r="29" spans="1:13" ht="12.75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 customHeight="1">
      <c r="A30" s="68" t="s">
        <v>18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ht="18.75" customHeight="1">
      <c r="A31" s="68" t="s">
        <v>28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9.75" customHeight="1" thickBot="1">
      <c r="A32" s="15"/>
      <c r="B32" s="15"/>
      <c r="C32" s="16"/>
      <c r="D32" s="16"/>
      <c r="E32" s="16"/>
      <c r="F32" s="16"/>
      <c r="G32" s="16"/>
      <c r="H32" s="16"/>
      <c r="I32" s="16"/>
      <c r="J32" s="14"/>
      <c r="K32" s="17"/>
      <c r="L32" s="17"/>
      <c r="M32" s="17"/>
    </row>
    <row r="33" spans="1:13" ht="42" customHeight="1" thickBot="1">
      <c r="A33" s="18"/>
      <c r="B33" s="19" t="s">
        <v>7</v>
      </c>
      <c r="C33" s="20" t="s">
        <v>15</v>
      </c>
      <c r="D33" s="20" t="s">
        <v>10</v>
      </c>
      <c r="E33" s="20" t="s">
        <v>23</v>
      </c>
      <c r="F33" s="20" t="s">
        <v>24</v>
      </c>
      <c r="G33" s="20" t="s">
        <v>20</v>
      </c>
      <c r="H33" s="20" t="s">
        <v>21</v>
      </c>
      <c r="I33" s="20" t="s">
        <v>25</v>
      </c>
      <c r="J33" s="90" t="s">
        <v>11</v>
      </c>
      <c r="K33" s="91" t="s">
        <v>14</v>
      </c>
      <c r="L33" s="92" t="s">
        <v>12</v>
      </c>
      <c r="M33" s="93" t="s">
        <v>13</v>
      </c>
    </row>
    <row r="34" spans="1:13" ht="10.5" customHeight="1">
      <c r="A34" s="6"/>
      <c r="B34" s="7"/>
      <c r="C34" s="8"/>
      <c r="D34" s="8"/>
      <c r="E34" s="8"/>
      <c r="F34" s="8"/>
      <c r="G34" s="8"/>
      <c r="H34" s="8"/>
      <c r="I34" s="8"/>
      <c r="J34" s="26"/>
      <c r="K34" s="8"/>
      <c r="L34" s="8"/>
      <c r="M34" s="94"/>
    </row>
    <row r="35" spans="1:13" ht="24" customHeight="1">
      <c r="A35" s="53" t="s">
        <v>3</v>
      </c>
      <c r="B35" s="54" t="s">
        <v>0</v>
      </c>
      <c r="C35" s="31">
        <f aca="true" t="shared" si="16" ref="C35:I35">SUM(C36:C39)</f>
        <v>14991789000</v>
      </c>
      <c r="D35" s="31">
        <f t="shared" si="16"/>
        <v>14991789000</v>
      </c>
      <c r="E35" s="31">
        <f t="shared" si="16"/>
        <v>554555000</v>
      </c>
      <c r="F35" s="31">
        <f t="shared" si="16"/>
        <v>14437234000</v>
      </c>
      <c r="G35" s="31">
        <f t="shared" si="16"/>
        <v>5110254278.19</v>
      </c>
      <c r="H35" s="31">
        <f t="shared" si="16"/>
        <v>3895721480.83</v>
      </c>
      <c r="I35" s="31">
        <f t="shared" si="16"/>
        <v>3894899534.83</v>
      </c>
      <c r="J35" s="33">
        <f aca="true" t="shared" si="17" ref="J35:J40">+F35-G35</f>
        <v>9326979721.810001</v>
      </c>
      <c r="K35" s="34">
        <f aca="true" t="shared" si="18" ref="K35:K40">+G35/F35</f>
        <v>0.3539635277914038</v>
      </c>
      <c r="L35" s="34">
        <f aca="true" t="shared" si="19" ref="L35:L40">+H35/F35</f>
        <v>0.2698384940515614</v>
      </c>
      <c r="M35" s="77">
        <f aca="true" t="shared" si="20" ref="M35:M40">+I35/F35</f>
        <v>0.2697815616779502</v>
      </c>
    </row>
    <row r="36" spans="1:13" ht="19.5" customHeight="1">
      <c r="A36" s="57"/>
      <c r="B36" s="39" t="s">
        <v>1</v>
      </c>
      <c r="C36" s="27">
        <v>12940875000</v>
      </c>
      <c r="D36" s="27">
        <v>12940875000</v>
      </c>
      <c r="E36" s="27">
        <v>554555000</v>
      </c>
      <c r="F36" s="27">
        <f>+D36-E36</f>
        <v>12386320000</v>
      </c>
      <c r="G36" s="95">
        <v>3507191767.91</v>
      </c>
      <c r="H36" s="95">
        <v>3507191767.91</v>
      </c>
      <c r="I36" s="95">
        <v>3507191767.91</v>
      </c>
      <c r="J36" s="28">
        <f t="shared" si="17"/>
        <v>8879128232.09</v>
      </c>
      <c r="K36" s="29">
        <f t="shared" si="18"/>
        <v>0.2831504246547804</v>
      </c>
      <c r="L36" s="29">
        <f t="shared" si="19"/>
        <v>0.2831504246547804</v>
      </c>
      <c r="M36" s="96">
        <f t="shared" si="20"/>
        <v>0.2831504246547804</v>
      </c>
    </row>
    <row r="37" spans="1:13" ht="19.5" customHeight="1">
      <c r="A37" s="57"/>
      <c r="B37" s="44" t="s">
        <v>19</v>
      </c>
      <c r="C37" s="30">
        <v>1916845000</v>
      </c>
      <c r="D37" s="30">
        <v>1916845000</v>
      </c>
      <c r="E37" s="30"/>
      <c r="F37" s="27">
        <f>+D37-E37</f>
        <v>1916845000</v>
      </c>
      <c r="G37" s="95">
        <v>1588005221.41</v>
      </c>
      <c r="H37" s="95">
        <v>373472424.05</v>
      </c>
      <c r="I37" s="95">
        <v>372650478.05</v>
      </c>
      <c r="J37" s="28">
        <f t="shared" si="17"/>
        <v>328839778.5899999</v>
      </c>
      <c r="K37" s="29">
        <f t="shared" si="18"/>
        <v>0.8284473817183967</v>
      </c>
      <c r="L37" s="29">
        <f t="shared" si="19"/>
        <v>0.19483704944844263</v>
      </c>
      <c r="M37" s="96">
        <f t="shared" si="20"/>
        <v>0.19440824795432077</v>
      </c>
    </row>
    <row r="38" spans="1:13" ht="31.5" customHeight="1">
      <c r="A38" s="57"/>
      <c r="B38" s="39" t="s">
        <v>8</v>
      </c>
      <c r="C38" s="30">
        <v>130249000</v>
      </c>
      <c r="D38" s="30">
        <v>130249000</v>
      </c>
      <c r="E38" s="30"/>
      <c r="F38" s="27">
        <f>+D38-E38</f>
        <v>130249000</v>
      </c>
      <c r="G38" s="95">
        <v>12017418.87</v>
      </c>
      <c r="H38" s="95">
        <v>12017418.87</v>
      </c>
      <c r="I38" s="95">
        <v>12017418.87</v>
      </c>
      <c r="J38" s="28">
        <f t="shared" si="17"/>
        <v>118231581.13</v>
      </c>
      <c r="K38" s="29">
        <f t="shared" si="18"/>
        <v>0.09226496072906509</v>
      </c>
      <c r="L38" s="29">
        <f t="shared" si="19"/>
        <v>0.09226496072906509</v>
      </c>
      <c r="M38" s="96">
        <f t="shared" si="20"/>
        <v>0.09226496072906509</v>
      </c>
    </row>
    <row r="39" spans="1:13" ht="19.5" customHeight="1" thickBot="1">
      <c r="A39" s="38"/>
      <c r="B39" s="45" t="s">
        <v>27</v>
      </c>
      <c r="C39" s="30">
        <v>3820000</v>
      </c>
      <c r="D39" s="30">
        <v>3820000</v>
      </c>
      <c r="E39" s="30"/>
      <c r="F39" s="27">
        <f>+D39-E39</f>
        <v>3820000</v>
      </c>
      <c r="G39" s="95">
        <v>3039870</v>
      </c>
      <c r="H39" s="95">
        <v>3039870</v>
      </c>
      <c r="I39" s="95">
        <v>3039870</v>
      </c>
      <c r="J39" s="28">
        <f t="shared" si="17"/>
        <v>780130</v>
      </c>
      <c r="K39" s="29">
        <f t="shared" si="18"/>
        <v>0.7957774869109948</v>
      </c>
      <c r="L39" s="29">
        <f t="shared" si="19"/>
        <v>0.7957774869109948</v>
      </c>
      <c r="M39" s="96">
        <f t="shared" si="20"/>
        <v>0.7957774869109948</v>
      </c>
    </row>
    <row r="40" spans="1:13" ht="29.25" customHeight="1" thickBot="1">
      <c r="A40" s="53" t="s">
        <v>4</v>
      </c>
      <c r="B40" s="72" t="s">
        <v>2</v>
      </c>
      <c r="C40" s="31">
        <v>12220588000</v>
      </c>
      <c r="D40" s="31">
        <v>12220588000</v>
      </c>
      <c r="E40" s="31">
        <v>0</v>
      </c>
      <c r="F40" s="31">
        <f>+D40-E40</f>
        <v>12220588000</v>
      </c>
      <c r="G40" s="58">
        <v>5181174684.18</v>
      </c>
      <c r="H40" s="58">
        <v>818203128.97</v>
      </c>
      <c r="I40" s="58">
        <v>818203128.97</v>
      </c>
      <c r="J40" s="33">
        <f t="shared" si="17"/>
        <v>7039413315.82</v>
      </c>
      <c r="K40" s="34">
        <f t="shared" si="18"/>
        <v>0.4239709811164569</v>
      </c>
      <c r="L40" s="34">
        <f t="shared" si="19"/>
        <v>0.06695284457425453</v>
      </c>
      <c r="M40" s="77">
        <f t="shared" si="20"/>
        <v>0.06695284457425453</v>
      </c>
    </row>
    <row r="41" spans="1:13" ht="9.75" customHeight="1">
      <c r="A41" s="59"/>
      <c r="B41" s="60"/>
      <c r="C41" s="61"/>
      <c r="D41" s="61"/>
      <c r="E41" s="61"/>
      <c r="F41" s="61"/>
      <c r="G41" s="61"/>
      <c r="H41" s="61"/>
      <c r="I41" s="61"/>
      <c r="J41" s="62"/>
      <c r="K41" s="63"/>
      <c r="L41" s="63"/>
      <c r="M41" s="52"/>
    </row>
    <row r="42" spans="1:13" ht="22.5" customHeight="1" thickBot="1">
      <c r="A42" s="78" t="s">
        <v>5</v>
      </c>
      <c r="B42" s="79" t="s">
        <v>6</v>
      </c>
      <c r="C42" s="80">
        <f>+C35+C40</f>
        <v>27212377000</v>
      </c>
      <c r="D42" s="80">
        <f aca="true" t="shared" si="21" ref="D42:I42">+D35+D40</f>
        <v>27212377000</v>
      </c>
      <c r="E42" s="80">
        <f t="shared" si="21"/>
        <v>554555000</v>
      </c>
      <c r="F42" s="80">
        <f t="shared" si="21"/>
        <v>26657822000</v>
      </c>
      <c r="G42" s="80">
        <f t="shared" si="21"/>
        <v>10291428962.369999</v>
      </c>
      <c r="H42" s="80">
        <f t="shared" si="21"/>
        <v>4713924609.8</v>
      </c>
      <c r="I42" s="80">
        <f t="shared" si="21"/>
        <v>4713102663.8</v>
      </c>
      <c r="J42" s="97">
        <f>+F42-G42</f>
        <v>16366393037.630001</v>
      </c>
      <c r="K42" s="98">
        <f>+G42/F42</f>
        <v>0.3860566314221019</v>
      </c>
      <c r="L42" s="98">
        <f>+H42/F42</f>
        <v>0.17683082323079508</v>
      </c>
      <c r="M42" s="83">
        <f>+I42/F42</f>
        <v>0.17679999002919294</v>
      </c>
    </row>
    <row r="43" spans="1:13" ht="12.75">
      <c r="A43" s="10"/>
      <c r="B43" s="10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0"/>
      <c r="B44" s="64" t="s">
        <v>16</v>
      </c>
      <c r="C44" s="64"/>
      <c r="D44" s="64"/>
      <c r="E44" s="64"/>
      <c r="F44" s="65"/>
      <c r="G44" s="3"/>
      <c r="H44" s="3"/>
      <c r="I44" s="3"/>
      <c r="J44" s="3"/>
      <c r="K44" s="66"/>
      <c r="L44" s="11"/>
      <c r="M44" s="11"/>
    </row>
    <row r="45" spans="6:7" ht="12.75">
      <c r="F45" s="24"/>
      <c r="G45" s="23"/>
    </row>
    <row r="46" ht="12.75">
      <c r="G46" s="22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.1968503937007874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2020-05-04T15:16:28Z</cp:lastPrinted>
  <dcterms:created xsi:type="dcterms:W3CDTF">2011-02-09T13:24:23Z</dcterms:created>
  <dcterms:modified xsi:type="dcterms:W3CDTF">2020-05-04T15:16:39Z</dcterms:modified>
  <cp:category/>
  <cp:version/>
  <cp:contentType/>
  <cp:contentStatus/>
</cp:coreProperties>
</file>