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1\TRABAJO DICIEMBRE 31 DE 2021 CIERRE DEFINITIVO GEN 210122\PDF\"/>
    </mc:Choice>
  </mc:AlternateContent>
  <bookViews>
    <workbookView xWindow="240" yWindow="120" windowWidth="18060" windowHeight="7050"/>
  </bookViews>
  <sheets>
    <sheet name="DIRECCION DE COMERCIO EXT.2021" sheetId="1" r:id="rId1"/>
  </sheets>
  <calcPr calcId="152511"/>
</workbook>
</file>

<file path=xl/calcChain.xml><?xml version="1.0" encoding="utf-8"?>
<calcChain xmlns="http://schemas.openxmlformats.org/spreadsheetml/2006/main">
  <c r="O21" i="1" l="1"/>
  <c r="O19" i="1"/>
  <c r="O17" i="1"/>
  <c r="O15" i="1"/>
  <c r="O13" i="1"/>
  <c r="O12" i="1"/>
  <c r="O11" i="1"/>
  <c r="O10" i="1"/>
  <c r="N16" i="1"/>
  <c r="M16" i="1"/>
  <c r="L16" i="1"/>
  <c r="K16" i="1"/>
  <c r="J16" i="1"/>
  <c r="N18" i="1"/>
  <c r="M18" i="1"/>
  <c r="L18" i="1"/>
  <c r="K18" i="1"/>
  <c r="J18" i="1"/>
  <c r="N20" i="1"/>
  <c r="M20" i="1"/>
  <c r="L20" i="1"/>
  <c r="K20" i="1"/>
  <c r="J20" i="1"/>
  <c r="N14" i="1"/>
  <c r="M14" i="1"/>
  <c r="L14" i="1"/>
  <c r="K14" i="1"/>
  <c r="J14" i="1"/>
  <c r="N9" i="1"/>
  <c r="M9" i="1"/>
  <c r="L9" i="1"/>
  <c r="K9" i="1"/>
  <c r="J9" i="1"/>
  <c r="O18" i="1" l="1"/>
  <c r="O9" i="1"/>
  <c r="O16" i="1"/>
  <c r="O20" i="1"/>
  <c r="O14" i="1"/>
  <c r="J8" i="1"/>
  <c r="J22" i="1" s="1"/>
  <c r="N8" i="1"/>
  <c r="N22" i="1" s="1"/>
  <c r="K8" i="1"/>
  <c r="K22" i="1" s="1"/>
  <c r="M8" i="1"/>
  <c r="L8" i="1"/>
  <c r="L22" i="1" s="1"/>
  <c r="M22" i="1" l="1"/>
  <c r="O22" i="1" s="1"/>
  <c r="O8" i="1"/>
</calcChain>
</file>

<file path=xl/sharedStrings.xml><?xml version="1.0" encoding="utf-8"?>
<sst xmlns="http://schemas.openxmlformats.org/spreadsheetml/2006/main" count="120" uniqueCount="54">
  <si>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</si>
  <si>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</si>
  <si>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</si>
  <si>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</si>
  <si>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</si>
  <si>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</si>
  <si>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</si>
  <si>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</si>
  <si>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</si>
  <si>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</si>
  <si>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</si>
  <si>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</si>
  <si>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</si>
  <si>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</si>
  <si>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</si>
  <si>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</si>
  <si>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</si>
  <si>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</si>
  <si>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</si>
  <si>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</si>
  <si>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</si>
  <si>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</si>
  <si>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</si>
  <si>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</si>
  <si>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</si>
  <si>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</si>
  <si>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</si>
  <si>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</si>
  <si>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</si>
  <si>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</si>
  <si>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</si>
  <si>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</si>
  <si>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</si>
  <si>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 xml:space="preserve">GASTOS DE FUNCIONAMIENTO </t>
  </si>
  <si>
    <t>TRANSFERENCIAS CORRIENTES</t>
  </si>
  <si>
    <t xml:space="preserve">GASTOS DE INVERSION </t>
  </si>
  <si>
    <t>TOTAL PRESUPUESTO A+C</t>
  </si>
  <si>
    <t xml:space="preserve">ADQUISICION DE BIENES Y SERVICIOS </t>
  </si>
  <si>
    <t>GASTOS POR TRIBUTOS, MULTAS, SANCIONES E INTERESES DE MORA</t>
  </si>
  <si>
    <t>MINISTERIO DE COMERCIO INDUSTRIA Y TURISMO</t>
  </si>
  <si>
    <t>UNIDAD EJECUTORA 3501-02 DIRECCION DE COMERCIO EXTERIOR</t>
  </si>
  <si>
    <t xml:space="preserve">Fuente : Sistema Integrado de Información Financiera SIIF Nación </t>
  </si>
  <si>
    <t xml:space="preserve">Nota No. 1 : Ley  No. 2063 del  28 de noviembre de 2020" Por la cual se decreta el presupuesto de rentas y recursos de capital y ley de apropiaciones para la vigencia fiscal del 1° de Enero al 31 de diciembre de 2021" </t>
  </si>
  <si>
    <t>Nota No. 2 : Decreto No. 1805  del  31 de diciembre de 2020" Por el cual se liquida el presupuesto General de la Nación para la vigencia fiscal de 2021, se detallan las apropiaciones y se clasifican y definen los gastos"</t>
  </si>
  <si>
    <t>Nota No. 3 : Resoluciòn No.1272 del 24 de noviembre de 2021 " Por la cual se efectua un traslado en el presupuesto de funcionamiento de la Secciòn 3501 Ministerio de Comercio, Industria y Turismo, Unidad Ejecutora 3501-02 Dirección General de Comercio  en la vigencia fiscal de 2021" .</t>
  </si>
  <si>
    <t>Nota No. 4 : Resoluciòn No. 1435 del 20 de diciembre de 2021 " Por la cual se efectua un traslado en el presupuesto de funcionamiento de la Secciòn 3501 Ministerio de Comercio, Industria y Turismo, Unidad Ejecutora 3501-02 Direccion General de Comercio en la vigencia fiscal 2021"</t>
  </si>
  <si>
    <t>PRESUPUESTO APROBADO CON CORTE AL 31 DE DICIEMBRE DE 2021</t>
  </si>
  <si>
    <t>FECHA DE GENERACION : ENERO 21 DE 2022</t>
  </si>
  <si>
    <t>APR. INICIAL ($)</t>
  </si>
  <si>
    <t>APR. ADICIONADA ($)</t>
  </si>
  <si>
    <t>APR. VIGENTE ($)</t>
  </si>
  <si>
    <t>APR BLOQUEADA ($)</t>
  </si>
  <si>
    <t>APR. VIGENTES DESPUES DE BLOQUEOS ($)</t>
  </si>
  <si>
    <t>APR. REDUCIDA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</si>
</sst>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-&quot;$&quot;\ #,##0.00"/>
    <numFmt numFmtId="165" formatCode="[$-1240A]&quot;$&quot;\ #,##0.00;\(&quot;$&quot;\ #,##0.00\)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/>
    <xf numFmtId="165" fontId="4" fillId="0" borderId="0" xfId="0" applyNumberFormat="1" applyFont="1" applyFill="1" applyBorder="1"/>
    <xf numFmtId="0" fontId="8" fillId="0" borderId="0" xfId="0" applyFont="1" applyFill="1" applyBorder="1" applyAlignment="1">
      <alignment horizontal="right" readingOrder="1"/>
    </xf>
    <xf numFmtId="0" fontId="3" fillId="0" borderId="0" xfId="0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4" fillId="0" borderId="0" xfId="0" applyFont="1" applyFill="1" applyBorder="1" applyAlignment="1">
      <alignment horizontal="right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165" fontId="3" fillId="0" borderId="0" xfId="0" applyNumberFormat="1" applyFont="1" applyFill="1" applyBorder="1" applyAlignment="1">
      <alignment horizontal="right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NumberFormat="1" applyFont="1" applyFill="1" applyBorder="1" applyAlignment="1">
      <alignment horizontal="left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56736</xdr:colOff>
      <xdr:row>1</xdr:row>
      <xdr:rowOff>349940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6586" cy="54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2"/>
  <sheetViews>
    <sheetView showGridLines="0" tabSelected="1" topLeftCell="A9" workbookViewId="0">
      <selection activeCell="A23" sqref="A23"/>
    </sheetView>
  </sheetViews>
  <sheetFormatPr baseColWidth="10" defaultRowHeight="15"/>
  <cols>
    <col min="1" max="1" width="4.85546875" customWidth="1"/>
    <col min="2" max="2" width="4.42578125" customWidth="1"/>
    <col min="3" max="3" width="4.5703125" customWidth="1"/>
    <col min="4" max="4" width="5.42578125" customWidth="1"/>
    <col min="5" max="5" width="4.28515625" customWidth="1"/>
    <col min="6" max="6" width="6.42578125" customWidth="1"/>
    <col min="7" max="7" width="4" customWidth="1"/>
    <col min="8" max="8" width="5.140625" customWidth="1"/>
    <col min="9" max="9" width="30.85546875" customWidth="1"/>
    <col min="10" max="10" width="15.5703125" customWidth="1"/>
    <col min="11" max="11" width="17.7109375" customWidth="1"/>
    <col min="12" max="12" width="17" customWidth="1"/>
    <col min="13" max="13" width="16.28515625" customWidth="1"/>
    <col min="14" max="14" width="16.140625" customWidth="1"/>
    <col min="15" max="15" width="16.28515625" customWidth="1"/>
  </cols>
  <sheetData>
    <row r="2" spans="1:17" ht="35.25" customHeight="1"/>
    <row r="3" spans="1:17" ht="14.25" customHeight="1">
      <c r="A3" s="16" t="s">
        <v>39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7" ht="14.25" customHeight="1">
      <c r="A4" s="16" t="s">
        <v>46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7" ht="13.5" customHeight="1">
      <c r="A5" s="16" t="s">
        <v>40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7" ht="15.75" thickBo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9" t="s">
        <v>47</v>
      </c>
      <c r="N6" s="20"/>
      <c r="O6" s="20"/>
    </row>
    <row r="7" spans="1:17" ht="35.1" customHeight="1" thickTop="1" thickBot="1">
      <c r="A7" s="15" t="s">
        <v>1</v>
      </c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48</v>
      </c>
      <c r="K7" s="15" t="s">
        <v>49</v>
      </c>
      <c r="L7" s="15" t="s">
        <v>53</v>
      </c>
      <c r="M7" s="15" t="s">
        <v>50</v>
      </c>
      <c r="N7" s="15" t="s">
        <v>51</v>
      </c>
      <c r="O7" s="15" t="s">
        <v>52</v>
      </c>
      <c r="P7" s="3"/>
      <c r="Q7" s="3"/>
    </row>
    <row r="8" spans="1:17" ht="35.1" customHeight="1" thickTop="1" thickBot="1">
      <c r="A8" s="4" t="s">
        <v>10</v>
      </c>
      <c r="B8" s="4"/>
      <c r="C8" s="4"/>
      <c r="D8" s="4"/>
      <c r="E8" s="4"/>
      <c r="F8" s="4"/>
      <c r="G8" s="4"/>
      <c r="H8" s="4"/>
      <c r="I8" s="5" t="s">
        <v>33</v>
      </c>
      <c r="J8" s="6">
        <f>+J9+J14+J16+J18</f>
        <v>15302852000</v>
      </c>
      <c r="K8" s="6">
        <f t="shared" ref="K8:N8" si="0">+K9+K14+K16+K18</f>
        <v>266000000</v>
      </c>
      <c r="L8" s="6">
        <f t="shared" si="0"/>
        <v>266000000</v>
      </c>
      <c r="M8" s="6">
        <f t="shared" si="0"/>
        <v>15302852000</v>
      </c>
      <c r="N8" s="6">
        <f t="shared" si="0"/>
        <v>41683000</v>
      </c>
      <c r="O8" s="6">
        <f>+M8-N8</f>
        <v>15261169000</v>
      </c>
      <c r="P8" s="3"/>
      <c r="Q8" s="3"/>
    </row>
    <row r="9" spans="1:17" ht="35.1" customHeight="1" thickTop="1" thickBot="1">
      <c r="A9" s="21" t="s">
        <v>10</v>
      </c>
      <c r="B9" s="21"/>
      <c r="C9" s="21"/>
      <c r="D9" s="21"/>
      <c r="E9" s="21"/>
      <c r="F9" s="21"/>
      <c r="G9" s="21"/>
      <c r="H9" s="21"/>
      <c r="I9" s="22" t="s">
        <v>32</v>
      </c>
      <c r="J9" s="23">
        <f>SUM(J10:J13)</f>
        <v>13248697000</v>
      </c>
      <c r="K9" s="23">
        <f t="shared" ref="K9:N9" si="1">SUM(K10:K13)</f>
        <v>266000000</v>
      </c>
      <c r="L9" s="23">
        <f t="shared" si="1"/>
        <v>266000000</v>
      </c>
      <c r="M9" s="23">
        <f t="shared" si="1"/>
        <v>13248697000</v>
      </c>
      <c r="N9" s="23">
        <f t="shared" si="1"/>
        <v>41683000</v>
      </c>
      <c r="O9" s="23">
        <f t="shared" ref="O9:O22" si="2">+M9-N9</f>
        <v>13207014000</v>
      </c>
      <c r="P9" s="2"/>
      <c r="Q9" s="2"/>
    </row>
    <row r="10" spans="1:17" ht="35.1" customHeight="1" thickTop="1" thickBot="1">
      <c r="A10" s="4" t="s">
        <v>10</v>
      </c>
      <c r="B10" s="4" t="s">
        <v>11</v>
      </c>
      <c r="C10" s="4" t="s">
        <v>11</v>
      </c>
      <c r="D10" s="4" t="s">
        <v>11</v>
      </c>
      <c r="E10" s="4"/>
      <c r="F10" s="4" t="s">
        <v>12</v>
      </c>
      <c r="G10" s="4" t="s">
        <v>29</v>
      </c>
      <c r="H10" s="4" t="s">
        <v>20</v>
      </c>
      <c r="I10" s="5" t="s">
        <v>13</v>
      </c>
      <c r="J10" s="6">
        <v>8724098000</v>
      </c>
      <c r="K10" s="6">
        <v>86000000</v>
      </c>
      <c r="L10" s="6">
        <v>0</v>
      </c>
      <c r="M10" s="6">
        <v>8810098000</v>
      </c>
      <c r="N10" s="6">
        <v>0</v>
      </c>
      <c r="O10" s="6">
        <f t="shared" si="2"/>
        <v>8810098000</v>
      </c>
      <c r="P10" s="2"/>
      <c r="Q10" s="2"/>
    </row>
    <row r="11" spans="1:17" ht="35.1" customHeight="1" thickTop="1" thickBot="1">
      <c r="A11" s="4" t="s">
        <v>10</v>
      </c>
      <c r="B11" s="4" t="s">
        <v>11</v>
      </c>
      <c r="C11" s="4" t="s">
        <v>11</v>
      </c>
      <c r="D11" s="4" t="s">
        <v>14</v>
      </c>
      <c r="E11" s="4"/>
      <c r="F11" s="4" t="s">
        <v>12</v>
      </c>
      <c r="G11" s="4" t="s">
        <v>29</v>
      </c>
      <c r="H11" s="4" t="s">
        <v>20</v>
      </c>
      <c r="I11" s="5" t="s">
        <v>15</v>
      </c>
      <c r="J11" s="6">
        <v>3174539000</v>
      </c>
      <c r="K11" s="6">
        <v>160000000</v>
      </c>
      <c r="L11" s="6">
        <v>0</v>
      </c>
      <c r="M11" s="6">
        <v>3334539000</v>
      </c>
      <c r="N11" s="6">
        <v>0</v>
      </c>
      <c r="O11" s="6">
        <f t="shared" si="2"/>
        <v>3334539000</v>
      </c>
      <c r="P11" s="2"/>
      <c r="Q11" s="2"/>
    </row>
    <row r="12" spans="1:17" ht="35.1" customHeight="1" thickTop="1" thickBot="1">
      <c r="A12" s="4" t="s">
        <v>10</v>
      </c>
      <c r="B12" s="4" t="s">
        <v>11</v>
      </c>
      <c r="C12" s="4" t="s">
        <v>11</v>
      </c>
      <c r="D12" s="4" t="s">
        <v>16</v>
      </c>
      <c r="E12" s="4"/>
      <c r="F12" s="4" t="s">
        <v>12</v>
      </c>
      <c r="G12" s="4" t="s">
        <v>29</v>
      </c>
      <c r="H12" s="4" t="s">
        <v>20</v>
      </c>
      <c r="I12" s="5" t="s">
        <v>17</v>
      </c>
      <c r="J12" s="6">
        <v>1042377000</v>
      </c>
      <c r="K12" s="6">
        <v>20000000</v>
      </c>
      <c r="L12" s="6">
        <v>0</v>
      </c>
      <c r="M12" s="6">
        <v>1062377000</v>
      </c>
      <c r="N12" s="6">
        <v>0</v>
      </c>
      <c r="O12" s="6">
        <f t="shared" si="2"/>
        <v>1062377000</v>
      </c>
      <c r="P12" s="2"/>
      <c r="Q12" s="2"/>
    </row>
    <row r="13" spans="1:17" ht="35.1" customHeight="1" thickTop="1" thickBot="1">
      <c r="A13" s="4" t="s">
        <v>10</v>
      </c>
      <c r="B13" s="4" t="s">
        <v>11</v>
      </c>
      <c r="C13" s="4" t="s">
        <v>11</v>
      </c>
      <c r="D13" s="4" t="s">
        <v>19</v>
      </c>
      <c r="E13" s="4"/>
      <c r="F13" s="4" t="s">
        <v>12</v>
      </c>
      <c r="G13" s="4" t="s">
        <v>29</v>
      </c>
      <c r="H13" s="4" t="s">
        <v>20</v>
      </c>
      <c r="I13" s="5" t="s">
        <v>30</v>
      </c>
      <c r="J13" s="6">
        <v>307683000</v>
      </c>
      <c r="K13" s="6">
        <v>0</v>
      </c>
      <c r="L13" s="6">
        <v>266000000</v>
      </c>
      <c r="M13" s="6">
        <v>41683000</v>
      </c>
      <c r="N13" s="6">
        <v>41683000</v>
      </c>
      <c r="O13" s="6">
        <f t="shared" si="2"/>
        <v>0</v>
      </c>
      <c r="P13" s="2"/>
      <c r="Q13" s="2"/>
    </row>
    <row r="14" spans="1:17" ht="35.1" customHeight="1" thickTop="1" thickBot="1">
      <c r="A14" s="21" t="s">
        <v>10</v>
      </c>
      <c r="B14" s="21"/>
      <c r="C14" s="21"/>
      <c r="D14" s="21"/>
      <c r="E14" s="21"/>
      <c r="F14" s="21"/>
      <c r="G14" s="21"/>
      <c r="H14" s="21"/>
      <c r="I14" s="22" t="s">
        <v>37</v>
      </c>
      <c r="J14" s="23">
        <f>+J15</f>
        <v>1916845000</v>
      </c>
      <c r="K14" s="23">
        <f t="shared" ref="K14:N14" si="3">+K15</f>
        <v>0</v>
      </c>
      <c r="L14" s="23">
        <f t="shared" si="3"/>
        <v>0</v>
      </c>
      <c r="M14" s="23">
        <f t="shared" si="3"/>
        <v>1916845000</v>
      </c>
      <c r="N14" s="23">
        <f t="shared" si="3"/>
        <v>0</v>
      </c>
      <c r="O14" s="23">
        <f t="shared" si="2"/>
        <v>1916845000</v>
      </c>
      <c r="P14" s="2"/>
      <c r="Q14" s="2"/>
    </row>
    <row r="15" spans="1:17" ht="35.1" customHeight="1" thickTop="1" thickBot="1">
      <c r="A15" s="4" t="s">
        <v>10</v>
      </c>
      <c r="B15" s="4" t="s">
        <v>14</v>
      </c>
      <c r="C15" s="4" t="s">
        <v>14</v>
      </c>
      <c r="D15" s="4"/>
      <c r="E15" s="4"/>
      <c r="F15" s="4" t="s">
        <v>12</v>
      </c>
      <c r="G15" s="4" t="s">
        <v>29</v>
      </c>
      <c r="H15" s="4" t="s">
        <v>20</v>
      </c>
      <c r="I15" s="5" t="s">
        <v>18</v>
      </c>
      <c r="J15" s="6">
        <v>1916845000</v>
      </c>
      <c r="K15" s="6">
        <v>0</v>
      </c>
      <c r="L15" s="6">
        <v>0</v>
      </c>
      <c r="M15" s="6">
        <v>1916845000</v>
      </c>
      <c r="N15" s="6">
        <v>0</v>
      </c>
      <c r="O15" s="6">
        <f t="shared" si="2"/>
        <v>1916845000</v>
      </c>
      <c r="P15" s="2"/>
      <c r="Q15" s="2"/>
    </row>
    <row r="16" spans="1:17" ht="35.1" customHeight="1" thickTop="1" thickBot="1">
      <c r="A16" s="21" t="s">
        <v>10</v>
      </c>
      <c r="B16" s="21"/>
      <c r="C16" s="21"/>
      <c r="D16" s="21"/>
      <c r="E16" s="21"/>
      <c r="F16" s="21"/>
      <c r="G16" s="21"/>
      <c r="H16" s="21"/>
      <c r="I16" s="22" t="s">
        <v>34</v>
      </c>
      <c r="J16" s="23">
        <f>+J17</f>
        <v>133375000</v>
      </c>
      <c r="K16" s="23">
        <f t="shared" ref="K16:N16" si="4">+K17</f>
        <v>0</v>
      </c>
      <c r="L16" s="23">
        <f t="shared" si="4"/>
        <v>0</v>
      </c>
      <c r="M16" s="23">
        <f t="shared" si="4"/>
        <v>133375000</v>
      </c>
      <c r="N16" s="23">
        <f t="shared" si="4"/>
        <v>0</v>
      </c>
      <c r="O16" s="23">
        <f t="shared" si="2"/>
        <v>133375000</v>
      </c>
      <c r="P16" s="2"/>
      <c r="Q16" s="2"/>
    </row>
    <row r="17" spans="1:17" ht="35.1" customHeight="1" thickTop="1" thickBot="1">
      <c r="A17" s="4" t="s">
        <v>10</v>
      </c>
      <c r="B17" s="4" t="s">
        <v>16</v>
      </c>
      <c r="C17" s="4" t="s">
        <v>19</v>
      </c>
      <c r="D17" s="4" t="s">
        <v>14</v>
      </c>
      <c r="E17" s="4" t="s">
        <v>21</v>
      </c>
      <c r="F17" s="4" t="s">
        <v>12</v>
      </c>
      <c r="G17" s="4" t="s">
        <v>29</v>
      </c>
      <c r="H17" s="4" t="s">
        <v>20</v>
      </c>
      <c r="I17" s="5" t="s">
        <v>22</v>
      </c>
      <c r="J17" s="6">
        <v>133375000</v>
      </c>
      <c r="K17" s="6">
        <v>0</v>
      </c>
      <c r="L17" s="6">
        <v>0</v>
      </c>
      <c r="M17" s="6">
        <v>133375000</v>
      </c>
      <c r="N17" s="6">
        <v>0</v>
      </c>
      <c r="O17" s="6">
        <f t="shared" si="2"/>
        <v>133375000</v>
      </c>
      <c r="P17" s="2"/>
      <c r="Q17" s="2"/>
    </row>
    <row r="18" spans="1:17" ht="35.1" customHeight="1" thickTop="1" thickBot="1">
      <c r="A18" s="21" t="s">
        <v>10</v>
      </c>
      <c r="B18" s="21"/>
      <c r="C18" s="21"/>
      <c r="D18" s="21"/>
      <c r="E18" s="21"/>
      <c r="F18" s="21"/>
      <c r="G18" s="21"/>
      <c r="H18" s="21"/>
      <c r="I18" s="22" t="s">
        <v>38</v>
      </c>
      <c r="J18" s="23">
        <f>+J19</f>
        <v>3935000</v>
      </c>
      <c r="K18" s="23">
        <f t="shared" ref="K18:N18" si="5">+K19</f>
        <v>0</v>
      </c>
      <c r="L18" s="23">
        <f t="shared" si="5"/>
        <v>0</v>
      </c>
      <c r="M18" s="23">
        <f t="shared" si="5"/>
        <v>3935000</v>
      </c>
      <c r="N18" s="23">
        <f t="shared" si="5"/>
        <v>0</v>
      </c>
      <c r="O18" s="23">
        <f t="shared" si="2"/>
        <v>3935000</v>
      </c>
      <c r="P18" s="2"/>
      <c r="Q18" s="2"/>
    </row>
    <row r="19" spans="1:17" ht="35.1" customHeight="1" thickTop="1" thickBot="1">
      <c r="A19" s="4" t="s">
        <v>10</v>
      </c>
      <c r="B19" s="4" t="s">
        <v>23</v>
      </c>
      <c r="C19" s="4" t="s">
        <v>11</v>
      </c>
      <c r="D19" s="4"/>
      <c r="E19" s="4"/>
      <c r="F19" s="4" t="s">
        <v>12</v>
      </c>
      <c r="G19" s="4" t="s">
        <v>29</v>
      </c>
      <c r="H19" s="4" t="s">
        <v>20</v>
      </c>
      <c r="I19" s="5" t="s">
        <v>24</v>
      </c>
      <c r="J19" s="6">
        <v>3935000</v>
      </c>
      <c r="K19" s="6">
        <v>0</v>
      </c>
      <c r="L19" s="6">
        <v>0</v>
      </c>
      <c r="M19" s="6">
        <v>3935000</v>
      </c>
      <c r="N19" s="6">
        <v>0</v>
      </c>
      <c r="O19" s="6">
        <f t="shared" si="2"/>
        <v>3935000</v>
      </c>
      <c r="P19" s="2"/>
      <c r="Q19" s="2"/>
    </row>
    <row r="20" spans="1:17" ht="35.1" customHeight="1" thickTop="1" thickBot="1">
      <c r="A20" s="21" t="s">
        <v>25</v>
      </c>
      <c r="B20" s="21"/>
      <c r="C20" s="21"/>
      <c r="D20" s="21"/>
      <c r="E20" s="21"/>
      <c r="F20" s="21"/>
      <c r="G20" s="21"/>
      <c r="H20" s="21"/>
      <c r="I20" s="22" t="s">
        <v>35</v>
      </c>
      <c r="J20" s="23">
        <f>+J21</f>
        <v>9493961000</v>
      </c>
      <c r="K20" s="23">
        <f t="shared" ref="K20:N20" si="6">+K21</f>
        <v>0</v>
      </c>
      <c r="L20" s="23">
        <f t="shared" si="6"/>
        <v>0</v>
      </c>
      <c r="M20" s="23">
        <f t="shared" si="6"/>
        <v>9493961000</v>
      </c>
      <c r="N20" s="23">
        <f t="shared" si="6"/>
        <v>0</v>
      </c>
      <c r="O20" s="23">
        <f t="shared" si="2"/>
        <v>9493961000</v>
      </c>
      <c r="P20" s="2"/>
      <c r="Q20" s="2"/>
    </row>
    <row r="21" spans="1:17" ht="48.75" customHeight="1" thickTop="1" thickBot="1">
      <c r="A21" s="4" t="s">
        <v>25</v>
      </c>
      <c r="B21" s="4" t="s">
        <v>26</v>
      </c>
      <c r="C21" s="4" t="s">
        <v>27</v>
      </c>
      <c r="D21" s="4" t="s">
        <v>28</v>
      </c>
      <c r="E21" s="4"/>
      <c r="F21" s="4" t="s">
        <v>12</v>
      </c>
      <c r="G21" s="4" t="s">
        <v>29</v>
      </c>
      <c r="H21" s="4" t="s">
        <v>20</v>
      </c>
      <c r="I21" s="5" t="s">
        <v>31</v>
      </c>
      <c r="J21" s="6">
        <v>9493961000</v>
      </c>
      <c r="K21" s="6">
        <v>0</v>
      </c>
      <c r="L21" s="6">
        <v>0</v>
      </c>
      <c r="M21" s="6">
        <v>9493961000</v>
      </c>
      <c r="N21" s="6">
        <v>0</v>
      </c>
      <c r="O21" s="6">
        <f t="shared" si="2"/>
        <v>9493961000</v>
      </c>
      <c r="P21" s="2"/>
      <c r="Q21" s="2"/>
    </row>
    <row r="22" spans="1:17" ht="35.1" customHeight="1" thickTop="1" thickBot="1">
      <c r="A22" s="4" t="s">
        <v>0</v>
      </c>
      <c r="B22" s="4" t="s">
        <v>0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5" t="s">
        <v>36</v>
      </c>
      <c r="J22" s="6">
        <f>+J8+J20</f>
        <v>24796813000</v>
      </c>
      <c r="K22" s="6">
        <f t="shared" ref="K22:N22" si="7">+K8+K20</f>
        <v>266000000</v>
      </c>
      <c r="L22" s="6">
        <f t="shared" si="7"/>
        <v>266000000</v>
      </c>
      <c r="M22" s="6">
        <f t="shared" si="7"/>
        <v>24796813000</v>
      </c>
      <c r="N22" s="6">
        <f t="shared" si="7"/>
        <v>41683000</v>
      </c>
      <c r="O22" s="6">
        <f t="shared" si="2"/>
        <v>24755130000</v>
      </c>
      <c r="P22" s="2"/>
      <c r="Q22" s="2"/>
    </row>
    <row r="23" spans="1:17" ht="15.75" thickTop="1">
      <c r="A23" s="7" t="s">
        <v>41</v>
      </c>
      <c r="B23" s="7"/>
      <c r="C23" s="7"/>
      <c r="D23" s="7"/>
      <c r="E23" s="7"/>
      <c r="F23" s="8"/>
      <c r="G23" s="8"/>
      <c r="H23" s="7"/>
      <c r="I23" s="7"/>
      <c r="J23" s="9"/>
      <c r="K23" s="9"/>
      <c r="L23" s="10"/>
      <c r="M23" s="11"/>
      <c r="N23" s="11"/>
      <c r="O23" s="11"/>
      <c r="P23" s="2"/>
      <c r="Q23" s="2"/>
    </row>
    <row r="24" spans="1:17">
      <c r="A24" s="7" t="s">
        <v>42</v>
      </c>
      <c r="B24" s="7"/>
      <c r="C24" s="7"/>
      <c r="D24" s="7"/>
      <c r="E24" s="7"/>
      <c r="F24" s="8"/>
      <c r="G24" s="8"/>
      <c r="H24" s="7"/>
      <c r="I24" s="7"/>
      <c r="J24" s="12"/>
      <c r="K24" s="12"/>
      <c r="L24" s="10"/>
      <c r="M24" s="7"/>
      <c r="N24" s="7"/>
      <c r="O24" s="11"/>
      <c r="P24" s="2"/>
      <c r="Q24" s="2"/>
    </row>
    <row r="25" spans="1:17">
      <c r="A25" s="7" t="s">
        <v>43</v>
      </c>
      <c r="B25" s="7"/>
      <c r="C25" s="7"/>
      <c r="D25" s="7"/>
      <c r="E25" s="7"/>
      <c r="F25" s="8"/>
      <c r="G25" s="8"/>
      <c r="H25" s="7"/>
      <c r="I25" s="7"/>
      <c r="J25" s="12"/>
      <c r="K25" s="12"/>
      <c r="L25" s="10"/>
      <c r="M25" s="7"/>
      <c r="N25" s="7"/>
      <c r="O25" s="11"/>
      <c r="P25" s="2"/>
      <c r="Q25" s="2"/>
    </row>
    <row r="26" spans="1:17">
      <c r="A26" s="7" t="s">
        <v>44</v>
      </c>
      <c r="B26" s="7"/>
      <c r="C26" s="7"/>
      <c r="D26" s="7"/>
      <c r="E26" s="7"/>
      <c r="F26" s="13"/>
      <c r="G26" s="14"/>
      <c r="H26" s="8"/>
      <c r="I26" s="7"/>
      <c r="J26" s="12"/>
      <c r="K26" s="12"/>
      <c r="L26" s="10"/>
      <c r="M26" s="7"/>
      <c r="N26" s="7"/>
      <c r="O26" s="11"/>
      <c r="P26" s="2"/>
      <c r="Q26" s="2"/>
    </row>
    <row r="27" spans="1:17">
      <c r="A27" s="7" t="s">
        <v>45</v>
      </c>
      <c r="B27" s="7"/>
      <c r="C27" s="7"/>
      <c r="D27" s="7"/>
      <c r="E27" s="7"/>
      <c r="F27" s="7"/>
      <c r="G27" s="7"/>
      <c r="H27" s="7"/>
      <c r="I27" s="7"/>
      <c r="J27" s="12"/>
      <c r="K27" s="12"/>
      <c r="L27" s="10"/>
      <c r="M27" s="7"/>
      <c r="N27" s="7"/>
      <c r="O27" s="11"/>
      <c r="P27" s="2"/>
      <c r="Q27" s="2"/>
    </row>
    <row r="28" spans="1:17">
      <c r="P28" s="2"/>
      <c r="Q28" s="2"/>
    </row>
    <row r="29" spans="1:17">
      <c r="P29" s="2"/>
      <c r="Q29" s="2"/>
    </row>
    <row r="30" spans="1:17">
      <c r="P30" s="2"/>
      <c r="Q30" s="2"/>
    </row>
    <row r="31" spans="1:17">
      <c r="P31" s="2"/>
      <c r="Q31" s="2"/>
    </row>
    <row r="32" spans="1:17">
      <c r="P32" s="2"/>
      <c r="Q32" s="2"/>
    </row>
    <row r="33" spans="16:17">
      <c r="P33" s="2"/>
      <c r="Q33" s="2"/>
    </row>
    <row r="34" spans="16:17">
      <c r="P34" s="2"/>
      <c r="Q34" s="2"/>
    </row>
    <row r="35" spans="16:17">
      <c r="P35" s="2"/>
      <c r="Q35" s="2"/>
    </row>
    <row r="36" spans="16:17">
      <c r="P36" s="2"/>
      <c r="Q36" s="2"/>
    </row>
    <row r="37" spans="16:17">
      <c r="P37" s="2"/>
      <c r="Q37" s="2"/>
    </row>
    <row r="38" spans="16:17">
      <c r="P38" s="2"/>
      <c r="Q38" s="2"/>
    </row>
    <row r="39" spans="16:17">
      <c r="P39" s="2"/>
      <c r="Q39" s="2"/>
    </row>
    <row r="40" spans="16:17">
      <c r="P40" s="2"/>
      <c r="Q40" s="2"/>
    </row>
    <row r="41" spans="16:17">
      <c r="P41" s="2"/>
      <c r="Q41" s="2"/>
    </row>
    <row r="42" spans="16:17" ht="39.75" customHeight="1">
      <c r="P42" s="2"/>
      <c r="Q42" s="2"/>
    </row>
    <row r="43" spans="16:17">
      <c r="P43" s="2"/>
      <c r="Q43" s="2"/>
    </row>
    <row r="44" spans="16:17">
      <c r="P44" s="2"/>
      <c r="Q44" s="2"/>
    </row>
    <row r="45" spans="16:17">
      <c r="P45" s="2"/>
      <c r="Q45" s="2"/>
    </row>
    <row r="46" spans="16:17">
      <c r="P46" s="2"/>
      <c r="Q46" s="2"/>
    </row>
    <row r="47" spans="16:17">
      <c r="P47" s="2"/>
      <c r="Q47" s="2"/>
    </row>
    <row r="48" spans="16:17">
      <c r="P48" s="2"/>
      <c r="Q48" s="2"/>
    </row>
    <row r="49" spans="16:17">
      <c r="P49" s="2"/>
      <c r="Q49" s="2"/>
    </row>
    <row r="50" spans="16:17">
      <c r="P50" s="2"/>
      <c r="Q50" s="2"/>
    </row>
    <row r="51" spans="16:17">
      <c r="P51" s="2"/>
      <c r="Q51" s="2"/>
    </row>
    <row r="52" spans="16:17">
      <c r="P52" s="2"/>
      <c r="Q52" s="2"/>
    </row>
    <row r="53" spans="16:17">
      <c r="P53" s="2"/>
      <c r="Q53" s="2"/>
    </row>
    <row r="54" spans="16:17">
      <c r="P54" s="2"/>
      <c r="Q54" s="2"/>
    </row>
    <row r="55" spans="16:17">
      <c r="P55" s="2"/>
      <c r="Q55" s="2"/>
    </row>
    <row r="56" spans="16:17">
      <c r="P56" s="2"/>
      <c r="Q56" s="2"/>
    </row>
    <row r="57" spans="16:17">
      <c r="P57" s="2"/>
      <c r="Q57" s="2"/>
    </row>
    <row r="58" spans="16:17">
      <c r="P58" s="2"/>
      <c r="Q58" s="2"/>
    </row>
    <row r="59" spans="16:17">
      <c r="P59" s="2"/>
      <c r="Q59" s="2"/>
    </row>
    <row r="60" spans="16:17">
      <c r="P60" s="2"/>
      <c r="Q60" s="2"/>
    </row>
    <row r="61" spans="16:17">
      <c r="P61" s="2"/>
      <c r="Q61" s="2"/>
    </row>
    <row r="62" spans="16:17">
      <c r="P62" s="2"/>
      <c r="Q62" s="2"/>
    </row>
    <row r="63" spans="16:17">
      <c r="P63" s="2"/>
      <c r="Q63" s="2"/>
    </row>
    <row r="64" spans="16:17">
      <c r="P64" s="2"/>
      <c r="Q64" s="2"/>
    </row>
    <row r="65" spans="16:17">
      <c r="P65" s="2"/>
      <c r="Q65" s="2"/>
    </row>
    <row r="66" spans="16:17">
      <c r="P66" s="2"/>
      <c r="Q66" s="2"/>
    </row>
    <row r="67" spans="16:17" ht="33.950000000000003" customHeight="1">
      <c r="P67" s="2"/>
      <c r="Q67" s="2"/>
    </row>
    <row r="68" spans="16:17" ht="35.1" customHeight="1">
      <c r="P68" s="2"/>
      <c r="Q68" s="2"/>
    </row>
    <row r="69" spans="16:17" ht="35.1" customHeight="1">
      <c r="P69" s="2"/>
      <c r="Q69" s="2"/>
    </row>
    <row r="70" spans="16:17" ht="35.1" customHeight="1">
      <c r="P70" s="2"/>
      <c r="Q70" s="2"/>
    </row>
    <row r="71" spans="16:17" ht="35.1" customHeight="1">
      <c r="P71" s="2"/>
      <c r="Q71" s="2"/>
    </row>
    <row r="72" spans="16:17" ht="35.1" customHeight="1">
      <c r="P72" s="2"/>
      <c r="Q72" s="2"/>
    </row>
    <row r="73" spans="16:17" ht="35.1" customHeight="1">
      <c r="P73" s="2"/>
      <c r="Q73" s="2"/>
    </row>
    <row r="74" spans="16:17" ht="35.1" customHeight="1">
      <c r="P74" s="2"/>
      <c r="Q74" s="2"/>
    </row>
    <row r="75" spans="16:17" ht="35.1" customHeight="1">
      <c r="P75" s="2"/>
      <c r="Q75" s="2"/>
    </row>
    <row r="76" spans="16:17" ht="35.1" customHeight="1">
      <c r="P76" s="2"/>
      <c r="Q76" s="2"/>
    </row>
    <row r="77" spans="16:17" ht="35.1" customHeight="1">
      <c r="P77" s="2"/>
      <c r="Q77" s="2"/>
    </row>
    <row r="78" spans="16:17" ht="35.1" customHeight="1"/>
    <row r="79" spans="16:17" ht="35.1" customHeight="1"/>
    <row r="80" spans="16:17" ht="35.1" customHeight="1"/>
    <row r="81" ht="35.1" customHeight="1"/>
    <row r="82" ht="35.1" customHeight="1"/>
  </sheetData>
  <mergeCells count="4">
    <mergeCell ref="A3:O3"/>
    <mergeCell ref="A4:O4"/>
    <mergeCell ref="A5:O5"/>
    <mergeCell ref="M6:O6"/>
  </mergeCells>
  <printOptions horizontalCentered="1"/>
  <pageMargins left="0" right="0" top="0.78740157480314965" bottom="0.78740157480314965" header="0.78740157480314965" footer="0.78740157480314965"/>
  <pageSetup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EXT.2021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2022-01-27T17:29:20Z</cp:lastPrinted>
  <dcterms:created xsi:type="dcterms:W3CDTF">2022-01-21T13:25:56Z</dcterms:created>
  <dcterms:modified xsi:type="dcterms:W3CDTF">2022-01-27T17:29:23Z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