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JUNIO  DE 2020\PDF\"/>
    </mc:Choice>
  </mc:AlternateContent>
  <bookViews>
    <workbookView xWindow="240" yWindow="120" windowWidth="18060" windowHeight="7050"/>
  </bookViews>
  <sheets>
    <sheet name="RESERVAS GESTION GRAL" sheetId="1" r:id="rId1"/>
  </sheets>
  <definedNames>
    <definedName name="_xlnm.Print_Titles" localSheetId="0">'RESERVAS GESTION GRAL'!$7:$7</definedName>
  </definedNames>
  <calcPr calcId="152511"/>
</workbook>
</file>

<file path=xl/calcChain.xml><?xml version="1.0" encoding="utf-8"?>
<calcChain xmlns="http://schemas.openxmlformats.org/spreadsheetml/2006/main">
  <c r="N29" i="1" l="1"/>
  <c r="N28" i="1"/>
  <c r="N27" i="1"/>
  <c r="N26" i="1"/>
  <c r="N25" i="1"/>
  <c r="N24" i="1"/>
  <c r="N23" i="1"/>
  <c r="N22" i="1"/>
  <c r="N21" i="1"/>
  <c r="N19" i="1"/>
  <c r="N18" i="1"/>
  <c r="N17" i="1"/>
  <c r="N16" i="1"/>
  <c r="N15" i="1"/>
  <c r="N13" i="1"/>
  <c r="N11" i="1"/>
  <c r="N10" i="1"/>
  <c r="M29" i="1"/>
  <c r="M28" i="1"/>
  <c r="M27" i="1"/>
  <c r="M26" i="1"/>
  <c r="M25" i="1"/>
  <c r="M24" i="1"/>
  <c r="M23" i="1"/>
  <c r="M22" i="1"/>
  <c r="M21" i="1"/>
  <c r="M19" i="1"/>
  <c r="M18" i="1"/>
  <c r="M17" i="1"/>
  <c r="M16" i="1"/>
  <c r="M15" i="1"/>
  <c r="M13" i="1"/>
  <c r="M11" i="1"/>
  <c r="M10" i="1"/>
  <c r="L20" i="1"/>
  <c r="K20" i="1"/>
  <c r="J20" i="1"/>
  <c r="N20" i="1" l="1"/>
  <c r="M20" i="1"/>
  <c r="L14" i="1"/>
  <c r="K14" i="1"/>
  <c r="J14" i="1"/>
  <c r="L12" i="1"/>
  <c r="K12" i="1"/>
  <c r="J12" i="1"/>
  <c r="L9" i="1"/>
  <c r="K9" i="1"/>
  <c r="J9" i="1"/>
  <c r="M12" i="1" l="1"/>
  <c r="J8" i="1"/>
  <c r="M14" i="1"/>
  <c r="M9" i="1"/>
  <c r="N14" i="1"/>
  <c r="N9" i="1"/>
  <c r="L8" i="1"/>
  <c r="K8" i="1"/>
  <c r="K30" i="1" s="1"/>
  <c r="N12" i="1"/>
  <c r="N8" i="1" l="1"/>
  <c r="L30" i="1"/>
  <c r="M8" i="1"/>
  <c r="J30" i="1"/>
  <c r="M30" i="1" l="1"/>
  <c r="N30" i="1"/>
</calcChain>
</file>

<file path=xl/sharedStrings.xml><?xml version="1.0" encoding="utf-8"?>
<sst xmlns="http://schemas.openxmlformats.org/spreadsheetml/2006/main" count="183" uniqueCount="69">
  <si>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</si>
  <si>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</si>
  <si>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</si>
  <si>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</si>
  <si>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</si>
  <si>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</si>
  <si>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</si>
  <si>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</si>
  <si>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</si>
  <si>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</si>
  <si>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</si>
  <si>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</si>
  <si>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</si>
  <si>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</si>
  <si>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</si>
  <si>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</si>
  <si>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</si>
  <si>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</si>
  <si>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</si>
  <si>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</si>
  <si>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</si>
  <si>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</si>
  <si>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</si>
  <si>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</si>
  <si>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</si>
  <si>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11</t>
  </si>
  <si>
    <t>078</t>
  </si>
  <si>
    <t>MESADAS PENSIONALES CONCESIÓN DE SALINAS (DE PENSIONES</t>
  </si>
  <si>
    <t>081</t>
  </si>
  <si>
    <t>MESADAS PENSIONALES ÁLCALIS DE COLOMBIA LTDA. EN LIQUIDACIÓN (DE PENSIONES)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</si>
  <si>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</si>
  <si>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</si>
  <si>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</si>
  <si>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</si>
  <si>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</si>
  <si>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</si>
  <si>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</si>
  <si>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</si>
  <si>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</si>
  <si>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</si>
  <si>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</si>
  <si>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</si>
  <si>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</si>
  <si>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</si>
  <si>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</si>
  <si>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</si>
  <si>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</si>
  <si>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</si>
  <si>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</si>
  <si>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</si>
  <si>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</si>
  <si>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</si>
  <si>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</si>
  <si>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</si>
  <si>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</si>
  <si>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DE INVERSION </t>
  </si>
  <si>
    <t>PAGO/COMP (%)</t>
  </si>
  <si>
    <t>COMPROMISO ($)</t>
  </si>
  <si>
    <t>OBLIGACION ($)</t>
  </si>
  <si>
    <t>PAGOS ($)</t>
  </si>
  <si>
    <t>COMPROMISOS SIN PAGAR ($)</t>
  </si>
  <si>
    <t>MINISTERIO DE COMERCIO INDUSTRIA Y TURISMO</t>
  </si>
  <si>
    <t>EJECUCION DE RESERVAS PRESUPUESTALES 2019 CON CORTE AL 30 DE JUNIO DE 2020</t>
  </si>
  <si>
    <t xml:space="preserve">UNIDAD EJECUTORA 350101-000 GESTION GENERAL 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</si>
  <si>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</si>
  <si>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</si>
  <si>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</si>
  <si>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TOTAL EJECUCION RESERVAS PRESUPUESTALES UE-3501-01-000 GESTION GENERAL</t>
  </si>
  <si>
    <t>GENERADO : JULIO 01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</si>
</sst>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/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5" fillId="0" borderId="0" xfId="0" applyFont="1" applyFill="1" applyBorder="1"/>
    <xf numFmtId="4" fontId="3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4" fontId="3" fillId="0" borderId="2" xfId="0" applyNumberFormat="1" applyFont="1" applyFill="1" applyBorder="1" applyAlignment="1">
      <alignment horizontal="right" vertical="center" wrapText="1" readingOrder="1"/>
    </xf>
    <xf numFmtId="4" fontId="4" fillId="0" borderId="2" xfId="0" applyNumberFormat="1" applyFont="1" applyFill="1" applyBorder="1" applyAlignment="1">
      <alignment horizontal="right" vertical="center" wrapText="1"/>
    </xf>
    <xf numFmtId="10" fontId="4" fillId="0" borderId="2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 readingOrder="1"/>
    </xf>
    <xf numFmtId="0" fontId="3" fillId="3" borderId="0" xfId="0" applyNumberFormat="1" applyFont="1" applyFill="1" applyBorder="1" applyAlignment="1">
      <alignment horizontal="left" vertical="center" wrapText="1" readingOrder="1"/>
    </xf>
    <xf numFmtId="4" fontId="3" fillId="3" borderId="0" xfId="0" applyNumberFormat="1" applyFont="1" applyFill="1" applyBorder="1" applyAlignment="1">
      <alignment horizontal="right" vertical="center" wrapText="1" readingOrder="1"/>
    </xf>
    <xf numFmtId="4" fontId="4" fillId="3" borderId="0" xfId="0" applyNumberFormat="1" applyFont="1" applyFill="1" applyBorder="1" applyAlignment="1">
      <alignment horizontal="right" vertical="center" wrapText="1"/>
    </xf>
    <xf numFmtId="10" fontId="4" fillId="3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Continuous" vertical="center" wrapText="1" readingOrder="1"/>
    </xf>
    <xf numFmtId="0" fontId="4" fillId="0" borderId="0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47625</xdr:colOff>
      <xdr:row>2</xdr:row>
      <xdr:rowOff>166286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3"/>
  <sheetViews>
    <sheetView showGridLines="0" tabSelected="1" topLeftCell="A26" workbookViewId="0">
      <selection activeCell="A35" sqref="A35"/>
    </sheetView>
  </sheetViews>
  <sheetFormatPr baseColWidth="10" defaultRowHeight="15" x14ac:dyDescent="0.25"/>
  <cols>
    <col min="1" max="1" width="4.28515625" customWidth="1"/>
    <col min="2" max="5" width="5.42578125" customWidth="1"/>
    <col min="6" max="6" width="7.7109375" customWidth="1"/>
    <col min="7" max="7" width="5.5703125" customWidth="1"/>
    <col min="8" max="8" width="5.42578125" customWidth="1"/>
    <col min="9" max="9" width="27.5703125" customWidth="1"/>
    <col min="10" max="12" width="18.85546875" customWidth="1"/>
    <col min="13" max="13" width="14.140625" customWidth="1"/>
    <col min="14" max="14" width="10" customWidth="1"/>
  </cols>
  <sheetData>
    <row r="3" spans="1:18" ht="15.75" x14ac:dyDescent="0.25">
      <c r="A3" s="34" t="s">
        <v>61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8" ht="15.75" x14ac:dyDescent="0.25">
      <c r="A4" s="34" t="s">
        <v>62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Q4" s="6"/>
    </row>
    <row r="5" spans="1:18" ht="15.75" x14ac:dyDescent="0.25">
      <c r="A5" s="34" t="s">
        <v>63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Q5" s="6"/>
      <c r="R5" s="6"/>
    </row>
    <row r="6" spans="1:18" ht="15.75" thickBot="1" x14ac:dyDescent="0.3"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32" t="s">
        <v>68</v>
      </c>
      <c r="M6" s="33"/>
      <c r="N6" s="33"/>
      <c r="O6" s="6"/>
      <c r="P6" s="6"/>
      <c r="Q6" s="6"/>
      <c r="R6" s="6"/>
    </row>
    <row r="7" spans="1:18" ht="33.75" customHeight="1" thickTop="1" thickBot="1" x14ac:dyDescent="0.3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57</v>
      </c>
      <c r="K7" s="9" t="s">
        <v>58</v>
      </c>
      <c r="L7" s="9" t="s">
        <v>59</v>
      </c>
      <c r="M7" s="8" t="s">
        <v>60</v>
      </c>
      <c r="N7" s="8" t="s">
        <v>56</v>
      </c>
      <c r="O7" s="6"/>
      <c r="P7" s="6"/>
      <c r="Q7" s="6"/>
      <c r="R7" s="6"/>
    </row>
    <row r="8" spans="1:18" ht="22.5" customHeight="1" thickTop="1" thickBot="1" x14ac:dyDescent="0.3">
      <c r="A8" s="13" t="s">
        <v>10</v>
      </c>
      <c r="B8" s="2"/>
      <c r="C8" s="2"/>
      <c r="D8" s="2"/>
      <c r="E8" s="2"/>
      <c r="F8" s="2"/>
      <c r="G8" s="2"/>
      <c r="H8" s="2"/>
      <c r="I8" s="3" t="s">
        <v>52</v>
      </c>
      <c r="J8" s="7">
        <f>+J9+J12+J14</f>
        <v>34277868032.089996</v>
      </c>
      <c r="K8" s="7">
        <f t="shared" ref="K8:L8" si="0">+K9+K12+K14</f>
        <v>33843367795.689995</v>
      </c>
      <c r="L8" s="7">
        <f t="shared" si="0"/>
        <v>33843367795.689995</v>
      </c>
      <c r="M8" s="15">
        <f>+J8-L8</f>
        <v>434500236.40000153</v>
      </c>
      <c r="N8" s="16">
        <f>+L8/J8</f>
        <v>0.98732417558778063</v>
      </c>
      <c r="O8" s="6"/>
      <c r="P8" s="6"/>
      <c r="Q8" s="6"/>
      <c r="R8" s="6"/>
    </row>
    <row r="9" spans="1:18" ht="21" customHeight="1" thickTop="1" thickBot="1" x14ac:dyDescent="0.3">
      <c r="A9" s="14" t="s">
        <v>10</v>
      </c>
      <c r="B9" s="10"/>
      <c r="C9" s="10"/>
      <c r="D9" s="10"/>
      <c r="E9" s="10"/>
      <c r="F9" s="10"/>
      <c r="G9" s="10"/>
      <c r="H9" s="10"/>
      <c r="I9" s="11" t="s">
        <v>51</v>
      </c>
      <c r="J9" s="12">
        <f>SUM(J10:J11)</f>
        <v>68083321</v>
      </c>
      <c r="K9" s="12">
        <f t="shared" ref="K9:L9" si="1">SUM(K10:K11)</f>
        <v>68083321</v>
      </c>
      <c r="L9" s="12">
        <f t="shared" si="1"/>
        <v>68083321</v>
      </c>
      <c r="M9" s="17">
        <f t="shared" ref="M9:M30" si="2">+J9-L9</f>
        <v>0</v>
      </c>
      <c r="N9" s="18">
        <f t="shared" ref="N9:N30" si="3">+L9/J9</f>
        <v>1</v>
      </c>
      <c r="O9" s="6"/>
      <c r="P9" s="6"/>
      <c r="Q9" s="6"/>
      <c r="R9" s="6"/>
    </row>
    <row r="10" spans="1:18" ht="28.5" customHeight="1" thickTop="1" thickBot="1" x14ac:dyDescent="0.3">
      <c r="A10" s="13" t="s">
        <v>10</v>
      </c>
      <c r="B10" s="2" t="s">
        <v>11</v>
      </c>
      <c r="C10" s="2" t="s">
        <v>11</v>
      </c>
      <c r="D10" s="2" t="s">
        <v>11</v>
      </c>
      <c r="E10" s="2"/>
      <c r="F10" s="2" t="s">
        <v>12</v>
      </c>
      <c r="G10" s="2" t="s">
        <v>13</v>
      </c>
      <c r="H10" s="2" t="s">
        <v>14</v>
      </c>
      <c r="I10" s="3" t="s">
        <v>15</v>
      </c>
      <c r="J10" s="7">
        <v>67418126</v>
      </c>
      <c r="K10" s="7">
        <v>67418126</v>
      </c>
      <c r="L10" s="7">
        <v>67418126</v>
      </c>
      <c r="M10" s="15">
        <f t="shared" si="2"/>
        <v>0</v>
      </c>
      <c r="N10" s="16">
        <f t="shared" si="3"/>
        <v>1</v>
      </c>
      <c r="O10" s="6"/>
      <c r="P10" s="6"/>
      <c r="Q10" s="6"/>
      <c r="R10" s="6"/>
    </row>
    <row r="11" spans="1:18" ht="35.25" thickTop="1" thickBot="1" x14ac:dyDescent="0.3">
      <c r="A11" s="13" t="s">
        <v>10</v>
      </c>
      <c r="B11" s="2" t="s">
        <v>11</v>
      </c>
      <c r="C11" s="2" t="s">
        <v>11</v>
      </c>
      <c r="D11" s="2" t="s">
        <v>16</v>
      </c>
      <c r="E11" s="2"/>
      <c r="F11" s="2" t="s">
        <v>12</v>
      </c>
      <c r="G11" s="2" t="s">
        <v>13</v>
      </c>
      <c r="H11" s="2" t="s">
        <v>14</v>
      </c>
      <c r="I11" s="3" t="s">
        <v>17</v>
      </c>
      <c r="J11" s="7">
        <v>665195</v>
      </c>
      <c r="K11" s="7">
        <v>665195</v>
      </c>
      <c r="L11" s="7">
        <v>665195</v>
      </c>
      <c r="M11" s="15">
        <f t="shared" si="2"/>
        <v>0</v>
      </c>
      <c r="N11" s="16">
        <f t="shared" si="3"/>
        <v>1</v>
      </c>
      <c r="O11" s="6"/>
      <c r="P11" s="6"/>
      <c r="Q11" s="6"/>
      <c r="R11" s="6"/>
    </row>
    <row r="12" spans="1:18" ht="24" thickTop="1" thickBot="1" x14ac:dyDescent="0.3">
      <c r="A12" s="14" t="s">
        <v>10</v>
      </c>
      <c r="B12" s="10"/>
      <c r="C12" s="10"/>
      <c r="D12" s="10"/>
      <c r="E12" s="10"/>
      <c r="F12" s="10"/>
      <c r="G12" s="10"/>
      <c r="H12" s="10"/>
      <c r="I12" s="11" t="s">
        <v>53</v>
      </c>
      <c r="J12" s="12">
        <f>+J13</f>
        <v>182256989.53</v>
      </c>
      <c r="K12" s="12">
        <f t="shared" ref="K12:L12" si="4">+K13</f>
        <v>82256987.530000001</v>
      </c>
      <c r="L12" s="12">
        <f t="shared" si="4"/>
        <v>82256987.530000001</v>
      </c>
      <c r="M12" s="17">
        <f t="shared" si="2"/>
        <v>100000002</v>
      </c>
      <c r="N12" s="18">
        <f t="shared" si="3"/>
        <v>0.45132418648043277</v>
      </c>
      <c r="O12" s="6"/>
      <c r="P12" s="6"/>
      <c r="Q12" s="6"/>
      <c r="R12" s="6"/>
    </row>
    <row r="13" spans="1:18" ht="34.5" customHeight="1" thickTop="1" thickBot="1" x14ac:dyDescent="0.3">
      <c r="A13" s="13" t="s">
        <v>10</v>
      </c>
      <c r="B13" s="2" t="s">
        <v>18</v>
      </c>
      <c r="C13" s="2" t="s">
        <v>18</v>
      </c>
      <c r="D13" s="2"/>
      <c r="E13" s="2"/>
      <c r="F13" s="2" t="s">
        <v>12</v>
      </c>
      <c r="G13" s="2" t="s">
        <v>13</v>
      </c>
      <c r="H13" s="2" t="s">
        <v>14</v>
      </c>
      <c r="I13" s="3" t="s">
        <v>19</v>
      </c>
      <c r="J13" s="7">
        <v>182256989.53</v>
      </c>
      <c r="K13" s="7">
        <v>82256987.530000001</v>
      </c>
      <c r="L13" s="7">
        <v>82256987.530000001</v>
      </c>
      <c r="M13" s="15">
        <f t="shared" si="2"/>
        <v>100000002</v>
      </c>
      <c r="N13" s="16">
        <f t="shared" si="3"/>
        <v>0.45132418648043277</v>
      </c>
      <c r="O13" s="6"/>
      <c r="P13" s="6"/>
      <c r="Q13" s="6"/>
      <c r="R13" s="6"/>
    </row>
    <row r="14" spans="1:18" ht="30" customHeight="1" thickTop="1" thickBot="1" x14ac:dyDescent="0.3">
      <c r="A14" s="14" t="s">
        <v>10</v>
      </c>
      <c r="B14" s="10"/>
      <c r="C14" s="10"/>
      <c r="D14" s="10"/>
      <c r="E14" s="10"/>
      <c r="F14" s="10"/>
      <c r="G14" s="10"/>
      <c r="H14" s="10"/>
      <c r="I14" s="11" t="s">
        <v>54</v>
      </c>
      <c r="J14" s="12">
        <f>SUM(J15:J19)</f>
        <v>34027527721.559998</v>
      </c>
      <c r="K14" s="12">
        <f t="shared" ref="K14:L14" si="5">SUM(K15:K19)</f>
        <v>33693027487.159996</v>
      </c>
      <c r="L14" s="12">
        <f t="shared" si="5"/>
        <v>33693027487.159996</v>
      </c>
      <c r="M14" s="17">
        <f t="shared" si="2"/>
        <v>334500234.40000153</v>
      </c>
      <c r="N14" s="18">
        <f t="shared" si="3"/>
        <v>0.99016971679114785</v>
      </c>
      <c r="O14" s="6"/>
      <c r="P14" s="6"/>
      <c r="Q14" s="6"/>
      <c r="R14" s="6"/>
    </row>
    <row r="15" spans="1:18" ht="35.25" thickTop="1" thickBot="1" x14ac:dyDescent="0.3">
      <c r="A15" s="13" t="s">
        <v>10</v>
      </c>
      <c r="B15" s="2" t="s">
        <v>16</v>
      </c>
      <c r="C15" s="2" t="s">
        <v>18</v>
      </c>
      <c r="D15" s="2" t="s">
        <v>18</v>
      </c>
      <c r="E15" s="2" t="s">
        <v>20</v>
      </c>
      <c r="F15" s="2" t="s">
        <v>12</v>
      </c>
      <c r="G15" s="2" t="s">
        <v>13</v>
      </c>
      <c r="H15" s="2" t="s">
        <v>14</v>
      </c>
      <c r="I15" s="3" t="s">
        <v>21</v>
      </c>
      <c r="J15" s="7">
        <v>607443605.55999994</v>
      </c>
      <c r="K15" s="7">
        <v>607443605.55999994</v>
      </c>
      <c r="L15" s="7">
        <v>607443605.55999994</v>
      </c>
      <c r="M15" s="15">
        <f t="shared" si="2"/>
        <v>0</v>
      </c>
      <c r="N15" s="16">
        <f t="shared" si="3"/>
        <v>1</v>
      </c>
      <c r="O15" s="6"/>
      <c r="P15" s="6"/>
      <c r="Q15" s="6"/>
      <c r="R15" s="6"/>
    </row>
    <row r="16" spans="1:18" ht="24" thickTop="1" thickBot="1" x14ac:dyDescent="0.3">
      <c r="A16" s="13" t="s">
        <v>10</v>
      </c>
      <c r="B16" s="2" t="s">
        <v>16</v>
      </c>
      <c r="C16" s="2" t="s">
        <v>16</v>
      </c>
      <c r="D16" s="2" t="s">
        <v>22</v>
      </c>
      <c r="E16" s="2" t="s">
        <v>23</v>
      </c>
      <c r="F16" s="2" t="s">
        <v>12</v>
      </c>
      <c r="G16" s="2" t="s">
        <v>13</v>
      </c>
      <c r="H16" s="2" t="s">
        <v>14</v>
      </c>
      <c r="I16" s="3" t="s">
        <v>24</v>
      </c>
      <c r="J16" s="7">
        <v>10000000000</v>
      </c>
      <c r="K16" s="7">
        <v>10000000000</v>
      </c>
      <c r="L16" s="7">
        <v>10000000000</v>
      </c>
      <c r="M16" s="15">
        <f t="shared" si="2"/>
        <v>0</v>
      </c>
      <c r="N16" s="16">
        <f t="shared" si="3"/>
        <v>1</v>
      </c>
      <c r="O16" s="6"/>
      <c r="P16" s="6"/>
      <c r="Q16" s="6"/>
      <c r="R16" s="6"/>
    </row>
    <row r="17" spans="1:19" ht="24" thickTop="1" thickBot="1" x14ac:dyDescent="0.3">
      <c r="A17" s="13" t="s">
        <v>10</v>
      </c>
      <c r="B17" s="2" t="s">
        <v>16</v>
      </c>
      <c r="C17" s="2" t="s">
        <v>16</v>
      </c>
      <c r="D17" s="2" t="s">
        <v>22</v>
      </c>
      <c r="E17" s="2" t="s">
        <v>23</v>
      </c>
      <c r="F17" s="2" t="s">
        <v>12</v>
      </c>
      <c r="G17" s="2" t="s">
        <v>25</v>
      </c>
      <c r="H17" s="2" t="s">
        <v>14</v>
      </c>
      <c r="I17" s="3" t="s">
        <v>24</v>
      </c>
      <c r="J17" s="7">
        <v>16900000000</v>
      </c>
      <c r="K17" s="7">
        <v>16900000000</v>
      </c>
      <c r="L17" s="7">
        <v>16900000000</v>
      </c>
      <c r="M17" s="15">
        <f t="shared" si="2"/>
        <v>0</v>
      </c>
      <c r="N17" s="16">
        <f t="shared" si="3"/>
        <v>1</v>
      </c>
      <c r="O17" s="6"/>
      <c r="P17" s="6"/>
      <c r="Q17" s="6"/>
      <c r="R17" s="6"/>
    </row>
    <row r="18" spans="1:19" ht="32.25" customHeight="1" thickTop="1" thickBot="1" x14ac:dyDescent="0.3">
      <c r="A18" s="13" t="s">
        <v>10</v>
      </c>
      <c r="B18" s="2" t="s">
        <v>16</v>
      </c>
      <c r="C18" s="2" t="s">
        <v>22</v>
      </c>
      <c r="D18" s="2" t="s">
        <v>18</v>
      </c>
      <c r="E18" s="2" t="s">
        <v>26</v>
      </c>
      <c r="F18" s="2" t="s">
        <v>12</v>
      </c>
      <c r="G18" s="2" t="s">
        <v>13</v>
      </c>
      <c r="H18" s="2" t="s">
        <v>14</v>
      </c>
      <c r="I18" s="3" t="s">
        <v>27</v>
      </c>
      <c r="J18" s="7">
        <v>3536217000</v>
      </c>
      <c r="K18" s="7">
        <v>3201716765.5999999</v>
      </c>
      <c r="L18" s="7">
        <v>3201716765.5999999</v>
      </c>
      <c r="M18" s="15">
        <f t="shared" si="2"/>
        <v>334500234.4000001</v>
      </c>
      <c r="N18" s="16">
        <f t="shared" si="3"/>
        <v>0.90540732245786948</v>
      </c>
      <c r="O18" s="6"/>
      <c r="P18" s="6"/>
      <c r="Q18" s="6"/>
      <c r="R18" s="6"/>
    </row>
    <row r="19" spans="1:19" ht="35.25" thickTop="1" thickBot="1" x14ac:dyDescent="0.3">
      <c r="A19" s="13" t="s">
        <v>10</v>
      </c>
      <c r="B19" s="2" t="s">
        <v>16</v>
      </c>
      <c r="C19" s="2" t="s">
        <v>22</v>
      </c>
      <c r="D19" s="2" t="s">
        <v>18</v>
      </c>
      <c r="E19" s="2" t="s">
        <v>28</v>
      </c>
      <c r="F19" s="2" t="s">
        <v>12</v>
      </c>
      <c r="G19" s="2" t="s">
        <v>13</v>
      </c>
      <c r="H19" s="2" t="s">
        <v>14</v>
      </c>
      <c r="I19" s="3" t="s">
        <v>29</v>
      </c>
      <c r="J19" s="7">
        <v>2983867116</v>
      </c>
      <c r="K19" s="7">
        <v>2983867116</v>
      </c>
      <c r="L19" s="7">
        <v>2983867116</v>
      </c>
      <c r="M19" s="15">
        <f t="shared" si="2"/>
        <v>0</v>
      </c>
      <c r="N19" s="16">
        <f t="shared" si="3"/>
        <v>1</v>
      </c>
      <c r="O19" s="6"/>
      <c r="P19" s="6"/>
      <c r="Q19" s="6"/>
      <c r="R19" s="6"/>
    </row>
    <row r="20" spans="1:19" ht="24.75" customHeight="1" thickTop="1" thickBot="1" x14ac:dyDescent="0.3">
      <c r="A20" s="14" t="s">
        <v>30</v>
      </c>
      <c r="B20" s="10"/>
      <c r="C20" s="10"/>
      <c r="D20" s="10"/>
      <c r="E20" s="10"/>
      <c r="F20" s="10"/>
      <c r="G20" s="10"/>
      <c r="H20" s="10"/>
      <c r="I20" s="11" t="s">
        <v>55</v>
      </c>
      <c r="J20" s="12">
        <f>SUM(J21:J29)</f>
        <v>72672500233.5</v>
      </c>
      <c r="K20" s="12">
        <f t="shared" ref="K20:L20" si="6">SUM(K21:K29)</f>
        <v>71703643418.5</v>
      </c>
      <c r="L20" s="12">
        <f t="shared" si="6"/>
        <v>898762010.5</v>
      </c>
      <c r="M20" s="17">
        <f t="shared" si="2"/>
        <v>71773738223</v>
      </c>
      <c r="N20" s="18">
        <f t="shared" si="3"/>
        <v>1.2367291721245828E-2</v>
      </c>
      <c r="O20" s="6"/>
      <c r="P20" s="6"/>
      <c r="Q20" s="6"/>
      <c r="R20" s="6"/>
    </row>
    <row r="21" spans="1:19" ht="80.25" thickTop="1" thickBot="1" x14ac:dyDescent="0.3">
      <c r="A21" s="13" t="s">
        <v>30</v>
      </c>
      <c r="B21" s="2" t="s">
        <v>31</v>
      </c>
      <c r="C21" s="2" t="s">
        <v>32</v>
      </c>
      <c r="D21" s="2" t="s">
        <v>33</v>
      </c>
      <c r="E21" s="2"/>
      <c r="F21" s="2" t="s">
        <v>12</v>
      </c>
      <c r="G21" s="2" t="s">
        <v>25</v>
      </c>
      <c r="H21" s="2" t="s">
        <v>14</v>
      </c>
      <c r="I21" s="3" t="s">
        <v>34</v>
      </c>
      <c r="J21" s="7">
        <v>1000000000</v>
      </c>
      <c r="K21" s="7">
        <v>1000000000</v>
      </c>
      <c r="L21" s="7">
        <v>0</v>
      </c>
      <c r="M21" s="15">
        <f t="shared" si="2"/>
        <v>1000000000</v>
      </c>
      <c r="N21" s="16">
        <f t="shared" si="3"/>
        <v>0</v>
      </c>
      <c r="O21" s="6"/>
      <c r="P21" s="6"/>
      <c r="Q21" s="6"/>
      <c r="R21" s="6"/>
    </row>
    <row r="22" spans="1:19" ht="46.5" thickTop="1" thickBot="1" x14ac:dyDescent="0.3">
      <c r="A22" s="13" t="s">
        <v>30</v>
      </c>
      <c r="B22" s="2" t="s">
        <v>35</v>
      </c>
      <c r="C22" s="2" t="s">
        <v>32</v>
      </c>
      <c r="D22" s="2" t="s">
        <v>36</v>
      </c>
      <c r="E22" s="2" t="s">
        <v>0</v>
      </c>
      <c r="F22" s="2" t="s">
        <v>12</v>
      </c>
      <c r="G22" s="2" t="s">
        <v>37</v>
      </c>
      <c r="H22" s="2" t="s">
        <v>14</v>
      </c>
      <c r="I22" s="3" t="s">
        <v>38</v>
      </c>
      <c r="J22" s="7">
        <v>297456000</v>
      </c>
      <c r="K22" s="7">
        <v>44400000</v>
      </c>
      <c r="L22" s="7">
        <v>44400000</v>
      </c>
      <c r="M22" s="15">
        <f t="shared" si="2"/>
        <v>253056000</v>
      </c>
      <c r="N22" s="16">
        <f t="shared" si="3"/>
        <v>0.14926577376149749</v>
      </c>
      <c r="O22" s="6"/>
      <c r="P22" s="6"/>
      <c r="Q22" s="6"/>
      <c r="R22" s="6"/>
    </row>
    <row r="23" spans="1:19" ht="46.5" thickTop="1" thickBot="1" x14ac:dyDescent="0.3">
      <c r="A23" s="13" t="s">
        <v>30</v>
      </c>
      <c r="B23" s="2" t="s">
        <v>35</v>
      </c>
      <c r="C23" s="2" t="s">
        <v>32</v>
      </c>
      <c r="D23" s="2" t="s">
        <v>39</v>
      </c>
      <c r="E23" s="2"/>
      <c r="F23" s="2" t="s">
        <v>12</v>
      </c>
      <c r="G23" s="2" t="s">
        <v>25</v>
      </c>
      <c r="H23" s="2" t="s">
        <v>14</v>
      </c>
      <c r="I23" s="3" t="s">
        <v>40</v>
      </c>
      <c r="J23" s="7">
        <v>689514536.5</v>
      </c>
      <c r="K23" s="7">
        <v>689514536.5</v>
      </c>
      <c r="L23" s="7">
        <v>34514536.5</v>
      </c>
      <c r="M23" s="15">
        <f t="shared" si="2"/>
        <v>655000000</v>
      </c>
      <c r="N23" s="16">
        <f t="shared" si="3"/>
        <v>5.0056285506607297E-2</v>
      </c>
      <c r="O23" s="6"/>
      <c r="P23" s="6"/>
      <c r="Q23" s="6"/>
      <c r="R23" s="6"/>
    </row>
    <row r="24" spans="1:19" ht="57.75" thickTop="1" thickBot="1" x14ac:dyDescent="0.3">
      <c r="A24" s="13" t="s">
        <v>30</v>
      </c>
      <c r="B24" s="2" t="s">
        <v>35</v>
      </c>
      <c r="C24" s="2" t="s">
        <v>32</v>
      </c>
      <c r="D24" s="2" t="s">
        <v>41</v>
      </c>
      <c r="E24" s="2"/>
      <c r="F24" s="2" t="s">
        <v>12</v>
      </c>
      <c r="G24" s="2" t="s">
        <v>13</v>
      </c>
      <c r="H24" s="2" t="s">
        <v>14</v>
      </c>
      <c r="I24" s="3" t="s">
        <v>42</v>
      </c>
      <c r="J24" s="7">
        <v>29225000</v>
      </c>
      <c r="K24" s="7">
        <v>29225000</v>
      </c>
      <c r="L24" s="7">
        <v>29225000</v>
      </c>
      <c r="M24" s="15">
        <f t="shared" si="2"/>
        <v>0</v>
      </c>
      <c r="N24" s="16">
        <f t="shared" si="3"/>
        <v>1</v>
      </c>
      <c r="O24" s="6"/>
      <c r="P24" s="6"/>
      <c r="Q24" s="6"/>
      <c r="R24" s="6"/>
    </row>
    <row r="25" spans="1:19" ht="0" hidden="1" customHeight="1" x14ac:dyDescent="0.25">
      <c r="A25" s="13" t="s">
        <v>30</v>
      </c>
      <c r="B25" s="2" t="s">
        <v>35</v>
      </c>
      <c r="C25" s="2" t="s">
        <v>32</v>
      </c>
      <c r="D25" s="2" t="s">
        <v>41</v>
      </c>
      <c r="E25" s="2"/>
      <c r="F25" s="2" t="s">
        <v>12</v>
      </c>
      <c r="G25" s="2" t="s">
        <v>25</v>
      </c>
      <c r="H25" s="2" t="s">
        <v>14</v>
      </c>
      <c r="I25" s="3" t="s">
        <v>42</v>
      </c>
      <c r="J25" s="7">
        <v>27766035.5</v>
      </c>
      <c r="K25" s="7">
        <v>21151684.5</v>
      </c>
      <c r="L25" s="7">
        <v>21151684.5</v>
      </c>
      <c r="M25" s="15">
        <f t="shared" si="2"/>
        <v>6614351</v>
      </c>
      <c r="N25" s="16">
        <f t="shared" si="3"/>
        <v>0.76178266429141461</v>
      </c>
      <c r="O25" s="6"/>
      <c r="P25" s="6"/>
      <c r="Q25" s="6"/>
      <c r="R25" s="6"/>
    </row>
    <row r="26" spans="1:19" ht="33.950000000000003" customHeight="1" thickTop="1" thickBot="1" x14ac:dyDescent="0.3">
      <c r="A26" s="13" t="s">
        <v>30</v>
      </c>
      <c r="B26" s="2" t="s">
        <v>35</v>
      </c>
      <c r="C26" s="2" t="s">
        <v>32</v>
      </c>
      <c r="D26" s="2" t="s">
        <v>43</v>
      </c>
      <c r="E26" s="2"/>
      <c r="F26" s="2" t="s">
        <v>12</v>
      </c>
      <c r="G26" s="2" t="s">
        <v>25</v>
      </c>
      <c r="H26" s="2" t="s">
        <v>14</v>
      </c>
      <c r="I26" s="3" t="s">
        <v>44</v>
      </c>
      <c r="J26" s="7">
        <v>8944155336</v>
      </c>
      <c r="K26" s="7">
        <v>8944155336</v>
      </c>
      <c r="L26" s="7">
        <v>0</v>
      </c>
      <c r="M26" s="15">
        <f t="shared" si="2"/>
        <v>8944155336</v>
      </c>
      <c r="N26" s="16">
        <f t="shared" si="3"/>
        <v>0</v>
      </c>
      <c r="O26" s="6"/>
      <c r="P26" s="6"/>
      <c r="Q26" s="6"/>
      <c r="R26" s="6"/>
    </row>
    <row r="27" spans="1:19" ht="46.5" thickTop="1" thickBot="1" x14ac:dyDescent="0.3">
      <c r="A27" s="13" t="s">
        <v>30</v>
      </c>
      <c r="B27" s="2" t="s">
        <v>35</v>
      </c>
      <c r="C27" s="2" t="s">
        <v>32</v>
      </c>
      <c r="D27" s="2" t="s">
        <v>45</v>
      </c>
      <c r="E27" s="2"/>
      <c r="F27" s="2" t="s">
        <v>12</v>
      </c>
      <c r="G27" s="2" t="s">
        <v>25</v>
      </c>
      <c r="H27" s="2" t="s">
        <v>14</v>
      </c>
      <c r="I27" s="3" t="s">
        <v>46</v>
      </c>
      <c r="J27" s="7">
        <v>159160</v>
      </c>
      <c r="K27" s="7">
        <v>159160</v>
      </c>
      <c r="L27" s="7">
        <v>159160</v>
      </c>
      <c r="M27" s="15">
        <f t="shared" si="2"/>
        <v>0</v>
      </c>
      <c r="N27" s="16">
        <f t="shared" si="3"/>
        <v>1</v>
      </c>
      <c r="O27" s="6"/>
      <c r="P27" s="6"/>
      <c r="Q27" s="6"/>
      <c r="R27" s="6"/>
    </row>
    <row r="28" spans="1:19" ht="57.75" thickTop="1" thickBot="1" x14ac:dyDescent="0.3">
      <c r="A28" s="13" t="s">
        <v>30</v>
      </c>
      <c r="B28" s="2" t="s">
        <v>35</v>
      </c>
      <c r="C28" s="2" t="s">
        <v>32</v>
      </c>
      <c r="D28" s="2" t="s">
        <v>47</v>
      </c>
      <c r="E28" s="2"/>
      <c r="F28" s="2" t="s">
        <v>12</v>
      </c>
      <c r="G28" s="2" t="s">
        <v>25</v>
      </c>
      <c r="H28" s="2" t="s">
        <v>14</v>
      </c>
      <c r="I28" s="3" t="s">
        <v>48</v>
      </c>
      <c r="J28" s="7">
        <v>1684224165.5</v>
      </c>
      <c r="K28" s="7">
        <v>975037701.5</v>
      </c>
      <c r="L28" s="7">
        <v>769311629.5</v>
      </c>
      <c r="M28" s="15">
        <f t="shared" si="2"/>
        <v>914912536</v>
      </c>
      <c r="N28" s="16">
        <f t="shared" si="3"/>
        <v>0.45677508092968877</v>
      </c>
      <c r="O28" s="6"/>
      <c r="P28" s="6"/>
      <c r="Q28" s="4"/>
      <c r="R28" s="6"/>
    </row>
    <row r="29" spans="1:19" ht="45.75" thickTop="1" x14ac:dyDescent="0.25">
      <c r="A29" s="20" t="s">
        <v>30</v>
      </c>
      <c r="B29" s="21" t="s">
        <v>35</v>
      </c>
      <c r="C29" s="21" t="s">
        <v>32</v>
      </c>
      <c r="D29" s="21" t="s">
        <v>49</v>
      </c>
      <c r="E29" s="21"/>
      <c r="F29" s="21" t="s">
        <v>12</v>
      </c>
      <c r="G29" s="21" t="s">
        <v>13</v>
      </c>
      <c r="H29" s="21" t="s">
        <v>14</v>
      </c>
      <c r="I29" s="22" t="s">
        <v>50</v>
      </c>
      <c r="J29" s="23">
        <v>60000000000</v>
      </c>
      <c r="K29" s="23">
        <v>60000000000</v>
      </c>
      <c r="L29" s="23">
        <v>0</v>
      </c>
      <c r="M29" s="24">
        <f t="shared" si="2"/>
        <v>60000000000</v>
      </c>
      <c r="N29" s="25">
        <f t="shared" si="3"/>
        <v>0</v>
      </c>
      <c r="O29" s="6"/>
      <c r="P29" s="6"/>
      <c r="Q29" s="4"/>
      <c r="R29" s="4"/>
      <c r="S29" s="4"/>
    </row>
    <row r="30" spans="1:19" ht="33.75" x14ac:dyDescent="0.25">
      <c r="A30" s="26"/>
      <c r="B30" s="27"/>
      <c r="C30" s="27"/>
      <c r="D30" s="27"/>
      <c r="E30" s="27"/>
      <c r="F30" s="27"/>
      <c r="G30" s="27"/>
      <c r="H30" s="27"/>
      <c r="I30" s="28" t="s">
        <v>67</v>
      </c>
      <c r="J30" s="29">
        <f>+J8+J20</f>
        <v>106950368265.59</v>
      </c>
      <c r="K30" s="29">
        <f t="shared" ref="K30:L30" si="7">+K8+K20</f>
        <v>105547011214.19</v>
      </c>
      <c r="L30" s="29">
        <f t="shared" si="7"/>
        <v>34742129806.189995</v>
      </c>
      <c r="M30" s="30">
        <f t="shared" si="2"/>
        <v>72208238459.399994</v>
      </c>
      <c r="N30" s="31">
        <f t="shared" si="3"/>
        <v>0.32484347992065643</v>
      </c>
      <c r="O30" s="19"/>
      <c r="P30" s="19"/>
      <c r="Q30" s="4"/>
      <c r="R30" s="4"/>
      <c r="S30" s="4"/>
    </row>
    <row r="31" spans="1:19" x14ac:dyDescent="0.25">
      <c r="A31" s="4" t="s">
        <v>64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19"/>
      <c r="M31" s="19"/>
      <c r="N31" s="5"/>
      <c r="O31" s="19"/>
      <c r="P31" s="19"/>
      <c r="Q31" s="4"/>
      <c r="R31" s="4"/>
      <c r="S31" s="4"/>
    </row>
    <row r="32" spans="1:19" x14ac:dyDescent="0.25">
      <c r="A32" s="4" t="s">
        <v>65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19"/>
      <c r="M32" s="19"/>
      <c r="N32" s="5"/>
      <c r="O32" s="19"/>
      <c r="P32" s="19"/>
      <c r="Q32" s="6"/>
      <c r="R32" s="4"/>
      <c r="S32" s="4"/>
    </row>
    <row r="33" spans="1:18" x14ac:dyDescent="0.25">
      <c r="A33" s="4" t="s">
        <v>66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19"/>
      <c r="M33" s="19"/>
      <c r="N33" s="5"/>
      <c r="O33" s="4"/>
      <c r="P33" s="4"/>
      <c r="Q33" s="6"/>
      <c r="R33" s="6"/>
    </row>
  </sheetData>
  <mergeCells count="3">
    <mergeCell ref="A3:N3"/>
    <mergeCell ref="A4:N4"/>
    <mergeCell ref="A5:N5"/>
  </mergeCells>
  <printOptions horizontalCentered="1"/>
  <pageMargins left="0.59055118110236227" right="0" top="0.78740157480314965" bottom="0.78740157480314965" header="0.78740157480314965" footer="0.78740157480314965"/>
  <pageSetup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GRAL</vt:lpstr>
      <vt:lpstr>'RESERVAS GESTION GRAL'!Títulos_a_imprimir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2020-07-02T22:55:59Z</cp:lastPrinted>
  <dcterms:created xsi:type="dcterms:W3CDTF">2020-07-01T12:38:40Z</dcterms:created>
  <dcterms:modified xsi:type="dcterms:W3CDTF">2020-07-02T23:15:30Z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