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<sst xmlns="http://schemas.openxmlformats.org/spreadsheetml/2006/main" count="74" uniqueCount="32">
  <si>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</si>
  <si>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</si>
  <si>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</si>
  <si>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</si>
  <si>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</si>
  <si>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</si>
  <si>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</si>
  <si>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</si>
  <si>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</si>
  <si>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</si>
  <si>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</si>
  <si>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</si>
  <si>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</si>
  <si>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</si>
  <si>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</si>
  <si>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</si>
  <si>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</si>
  <si>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</si>
  <si>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</si>
  <si>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</si>
  <si>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</si>
  <si>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</si>
  <si>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</si>
  <si>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</si>
  <si>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</si>
  <si>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</si>
  <si>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</si>
  <si>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</si>
  <si>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</si>
  <si>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</si>
  <si>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INFORME DE EJECUCIÓN PRESUPUESTAL ACUMULADA NOVIEMBRE 30 DE 2019</t>
  </si>
  <si>
    <t>FECHA DE GENERACIÓN : DICIEMBRE 02 DE 2019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</si>
</sst>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3399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92" fontId="55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10" xfId="0" applyNumberFormat="1" applyFont="1" applyFill="1" applyBorder="1" applyAlignment="1">
      <alignment horizontal="right" vertical="center" wrapText="1"/>
    </xf>
    <xf numFmtId="10" fontId="8" fillId="33" borderId="0" xfId="0" applyNumberFormat="1" applyFont="1" applyFill="1" applyBorder="1" applyAlignment="1">
      <alignment horizontal="right" vertical="center" wrapText="1"/>
    </xf>
    <xf numFmtId="10" fontId="8" fillId="33" borderId="10" xfId="0" applyNumberFormat="1" applyFont="1" applyFill="1" applyBorder="1" applyAlignment="1">
      <alignment horizontal="right" vertical="center" wrapText="1"/>
    </xf>
    <xf numFmtId="10" fontId="8" fillId="33" borderId="11" xfId="0" applyNumberFormat="1" applyFont="1" applyFill="1" applyBorder="1" applyAlignment="1">
      <alignment horizontal="right" vertical="center" wrapText="1"/>
    </xf>
    <xf numFmtId="10" fontId="8" fillId="33" borderId="12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horizontal="left" vertical="center" wrapText="1" readingOrder="1"/>
    </xf>
    <xf numFmtId="0" fontId="8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4" fontId="8" fillId="33" borderId="0" xfId="0" applyNumberFormat="1" applyFont="1" applyFill="1" applyBorder="1" applyAlignment="1">
      <alignment horizontal="right" vertical="center" wrapText="1"/>
    </xf>
    <xf numFmtId="4" fontId="8" fillId="33" borderId="15" xfId="0" applyNumberFormat="1" applyFont="1" applyFill="1" applyBorder="1" applyAlignment="1">
      <alignment horizontal="right" vertical="center" wrapText="1"/>
    </xf>
    <xf numFmtId="10" fontId="56" fillId="33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0" fontId="56" fillId="34" borderId="0" xfId="0" applyNumberFormat="1" applyFont="1" applyFill="1" applyBorder="1" applyAlignment="1">
      <alignment horizontal="right" vertical="center" wrapText="1"/>
    </xf>
    <xf numFmtId="10" fontId="8" fillId="34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10" fontId="56" fillId="33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55" fillId="0" borderId="0" xfId="0" applyNumberFormat="1" applyFont="1" applyFill="1" applyBorder="1" applyAlignment="1">
      <alignment horizontal="right" vertical="center" wrapText="1" readingOrder="1"/>
    </xf>
    <xf numFmtId="4" fontId="57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Continuous" vertical="center" wrapText="1"/>
    </xf>
    <xf numFmtId="4" fontId="8" fillId="0" borderId="0" xfId="0" applyNumberFormat="1" applyFont="1" applyAlignment="1">
      <alignment horizontal="centerContinuous" vertical="center" wrapText="1"/>
    </xf>
    <xf numFmtId="4" fontId="8" fillId="0" borderId="0" xfId="0" applyNumberFormat="1" applyFont="1" applyBorder="1" applyAlignment="1">
      <alignment horizontal="centerContinuous" vertical="center" wrapText="1"/>
    </xf>
    <xf numFmtId="4" fontId="9" fillId="34" borderId="0" xfId="0" applyNumberFormat="1" applyFont="1" applyFill="1" applyBorder="1" applyAlignment="1">
      <alignment horizontal="right" vertical="center" wrapText="1"/>
    </xf>
    <xf numFmtId="10" fontId="8" fillId="34" borderId="10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4" fontId="57" fillId="33" borderId="0" xfId="0" applyNumberFormat="1" applyFont="1" applyFill="1" applyBorder="1" applyAlignment="1">
      <alignment horizontal="right" vertical="center" wrapText="1" readingOrder="1"/>
    </xf>
    <xf numFmtId="0" fontId="8" fillId="33" borderId="11" xfId="0" applyFont="1" applyFill="1" applyBorder="1" applyAlignment="1">
      <alignment vertical="center"/>
    </xf>
    <xf numFmtId="4" fontId="57" fillId="33" borderId="11" xfId="0" applyNumberFormat="1" applyFont="1" applyFill="1" applyBorder="1" applyAlignment="1">
      <alignment horizontal="right" vertical="center" wrapText="1" readingOrder="1"/>
    </xf>
    <xf numFmtId="4" fontId="7" fillId="0" borderId="15" xfId="0" applyNumberFormat="1" applyFont="1" applyFill="1" applyBorder="1" applyAlignment="1">
      <alignment horizontal="right" vertical="center" wrapText="1"/>
    </xf>
    <xf numFmtId="0" fontId="58" fillId="35" borderId="18" xfId="0" applyFont="1" applyFill="1" applyBorder="1" applyAlignment="1">
      <alignment/>
    </xf>
    <xf numFmtId="0" fontId="59" fillId="35" borderId="19" xfId="0" applyFont="1" applyFill="1" applyBorder="1" applyAlignment="1">
      <alignment horizontal="center" vertical="center"/>
    </xf>
    <xf numFmtId="4" fontId="59" fillId="35" borderId="19" xfId="0" applyNumberFormat="1" applyFont="1" applyFill="1" applyBorder="1" applyAlignment="1">
      <alignment horizontal="center" vertical="justify" wrapText="1"/>
    </xf>
    <xf numFmtId="0" fontId="59" fillId="35" borderId="19" xfId="0" applyFont="1" applyFill="1" applyBorder="1" applyAlignment="1">
      <alignment horizontal="center" vertical="justify" wrapText="1"/>
    </xf>
    <xf numFmtId="190" fontId="0" fillId="0" borderId="0" xfId="0" applyNumberFormat="1" applyAlignment="1">
      <alignment/>
    </xf>
    <xf numFmtId="192" fontId="0" fillId="0" borderId="0" xfId="0" applyNumberFormat="1" applyAlignment="1">
      <alignment/>
    </xf>
    <xf numFmtId="190" fontId="60" fillId="0" borderId="0" xfId="0" applyNumberFormat="1" applyFont="1" applyFill="1" applyBorder="1" applyAlignment="1">
      <alignment horizontal="right" vertical="center" wrapText="1" readingOrder="1"/>
    </xf>
    <xf numFmtId="192" fontId="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1" fillId="36" borderId="18" xfId="0" applyFont="1" applyFill="1" applyBorder="1" applyAlignment="1">
      <alignment horizontal="center" vertical="justify" wrapText="1"/>
    </xf>
    <xf numFmtId="0" fontId="62" fillId="36" borderId="19" xfId="0" applyFont="1" applyFill="1" applyBorder="1" applyAlignment="1">
      <alignment horizontal="center" vertical="justify" wrapText="1"/>
    </xf>
    <xf numFmtId="0" fontId="62" fillId="36" borderId="19" xfId="0" applyFont="1" applyFill="1" applyBorder="1" applyAlignment="1">
      <alignment horizontal="center" vertical="justify"/>
    </xf>
    <xf numFmtId="0" fontId="62" fillId="36" borderId="20" xfId="0" applyFont="1" applyFill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904875</xdr:colOff>
      <xdr:row>3</xdr:row>
      <xdr:rowOff>19050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95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6"/>
  <sheetViews>
    <sheetView tabSelected="1" zoomScalePageLayoutView="0" workbookViewId="0" topLeftCell="A24">
      <selection activeCell="R35" sqref="R35"/>
    </sheetView>
  </sheetViews>
  <sheetFormatPr defaultColWidth="11.421875" defaultRowHeight="12.75"/>
  <cols>
    <col min="1" max="1" width="2.57421875" style="0" customWidth="1"/>
    <col min="2" max="2" width="21.28125" style="0" customWidth="1"/>
    <col min="3" max="3" width="16.57421875" style="0" customWidth="1"/>
    <col min="4" max="4" width="17.57421875" style="0" customWidth="1"/>
    <col min="5" max="5" width="15.421875" style="0" customWidth="1"/>
    <col min="6" max="6" width="17.28125" style="0" customWidth="1"/>
    <col min="7" max="7" width="19.140625" style="0" customWidth="1"/>
    <col min="8" max="8" width="19.28125" style="0" customWidth="1"/>
    <col min="9" max="9" width="16.8515625" style="0" customWidth="1"/>
    <col min="10" max="10" width="17.28125" style="0" customWidth="1"/>
    <col min="11" max="11" width="8.28125" style="0" customWidth="1"/>
    <col min="12" max="12" width="8.140625" style="0" customWidth="1"/>
    <col min="13" max="13" width="8.421875" style="0" customWidth="1"/>
  </cols>
  <sheetData>
    <row r="2" spans="1:13" ht="18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">
      <c r="A3" s="78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3:13" ht="24" customHeight="1" thickBot="1">
      <c r="C4" s="1"/>
      <c r="D4" s="1"/>
      <c r="E4" s="1"/>
      <c r="F4" s="1"/>
      <c r="G4" s="1"/>
      <c r="H4" s="1"/>
      <c r="I4" s="1"/>
      <c r="J4" s="7" t="s">
        <v>31</v>
      </c>
      <c r="K4" s="2"/>
      <c r="L4" s="2"/>
      <c r="M4" s="2"/>
    </row>
    <row r="5" spans="1:13" ht="60" customHeight="1" thickBot="1">
      <c r="A5" s="68"/>
      <c r="B5" s="69" t="s">
        <v>7</v>
      </c>
      <c r="C5" s="70" t="s">
        <v>16</v>
      </c>
      <c r="D5" s="71" t="s">
        <v>10</v>
      </c>
      <c r="E5" s="70" t="s">
        <v>24</v>
      </c>
      <c r="F5" s="70" t="s">
        <v>25</v>
      </c>
      <c r="G5" s="71" t="s">
        <v>27</v>
      </c>
      <c r="H5" s="71" t="s">
        <v>29</v>
      </c>
      <c r="I5" s="71" t="s">
        <v>23</v>
      </c>
      <c r="J5" s="80" t="s">
        <v>11</v>
      </c>
      <c r="K5" s="81" t="s">
        <v>14</v>
      </c>
      <c r="L5" s="82" t="s">
        <v>12</v>
      </c>
      <c r="M5" s="83" t="s">
        <v>13</v>
      </c>
    </row>
    <row r="6" spans="1:13" ht="10.5" customHeight="1">
      <c r="A6" s="14"/>
      <c r="B6" s="15"/>
      <c r="C6" s="15"/>
      <c r="D6" s="15"/>
      <c r="E6" s="15"/>
      <c r="F6" s="15"/>
      <c r="G6" s="15"/>
      <c r="H6" s="15"/>
      <c r="I6" s="15"/>
      <c r="J6" s="14"/>
      <c r="K6" s="15"/>
      <c r="L6" s="15"/>
      <c r="M6" s="36"/>
    </row>
    <row r="7" spans="1:13" ht="36" customHeight="1">
      <c r="A7" s="16" t="s">
        <v>3</v>
      </c>
      <c r="B7" s="17" t="s">
        <v>0</v>
      </c>
      <c r="C7" s="37">
        <f>SUM(C8:C11)</f>
        <v>361587983081</v>
      </c>
      <c r="D7" s="37">
        <f aca="true" t="shared" si="0" ref="D7:I7">SUM(D8:D11)</f>
        <v>399285983081</v>
      </c>
      <c r="E7" s="37">
        <f t="shared" si="0"/>
        <v>20537761</v>
      </c>
      <c r="F7" s="37">
        <f t="shared" si="0"/>
        <v>399265445320</v>
      </c>
      <c r="G7" s="37">
        <f t="shared" si="0"/>
        <v>360955762777.51</v>
      </c>
      <c r="H7" s="37">
        <f t="shared" si="0"/>
        <v>354281758761.78</v>
      </c>
      <c r="I7" s="37">
        <f t="shared" si="0"/>
        <v>340104364124.7</v>
      </c>
      <c r="J7" s="38">
        <f>+F7-G7</f>
        <v>38309682542.48999</v>
      </c>
      <c r="K7" s="39">
        <f>+G7/F7</f>
        <v>0.9040495915899112</v>
      </c>
      <c r="L7" s="39">
        <f>+H7/F7</f>
        <v>0.8873338850494141</v>
      </c>
      <c r="M7" s="11">
        <f>+I7/F7</f>
        <v>0.8518251907627918</v>
      </c>
    </row>
    <row r="8" spans="1:13" ht="18" customHeight="1">
      <c r="A8" s="18"/>
      <c r="B8" s="19" t="s">
        <v>1</v>
      </c>
      <c r="C8" s="40">
        <f aca="true" t="shared" si="1" ref="C8:E9">+C22+C36</f>
        <v>49104214000</v>
      </c>
      <c r="D8" s="40">
        <f t="shared" si="1"/>
        <v>51793214000</v>
      </c>
      <c r="E8" s="40">
        <f t="shared" si="1"/>
        <v>20537761</v>
      </c>
      <c r="F8" s="40">
        <f>+D8-E8</f>
        <v>51772676239</v>
      </c>
      <c r="G8" s="40">
        <f aca="true" t="shared" si="2" ref="G8:I9">+G22+G36</f>
        <v>43268272511.25</v>
      </c>
      <c r="H8" s="40">
        <f t="shared" si="2"/>
        <v>43115477314.34</v>
      </c>
      <c r="I8" s="40">
        <f t="shared" si="2"/>
        <v>42628110982.26</v>
      </c>
      <c r="J8" s="41">
        <f>+F8-G8</f>
        <v>8504403727.75</v>
      </c>
      <c r="K8" s="42">
        <f>+G8/F8</f>
        <v>0.8357356747700114</v>
      </c>
      <c r="L8" s="42">
        <f>+H8/F8</f>
        <v>0.8327844037906119</v>
      </c>
      <c r="M8" s="60">
        <f>+I8/F8</f>
        <v>0.823370821810995</v>
      </c>
    </row>
    <row r="9" spans="1:13" ht="29.25" customHeight="1">
      <c r="A9" s="18"/>
      <c r="B9" s="20" t="s">
        <v>20</v>
      </c>
      <c r="C9" s="40">
        <f t="shared" si="1"/>
        <v>21367197033</v>
      </c>
      <c r="D9" s="40">
        <f t="shared" si="1"/>
        <v>21367197033</v>
      </c>
      <c r="E9" s="40">
        <f t="shared" si="1"/>
        <v>0</v>
      </c>
      <c r="F9" s="40">
        <f>+D9-E9</f>
        <v>21367197033</v>
      </c>
      <c r="G9" s="40">
        <f t="shared" si="2"/>
        <v>20112077444.27</v>
      </c>
      <c r="H9" s="40">
        <f t="shared" si="2"/>
        <v>16902402083.66</v>
      </c>
      <c r="I9" s="40">
        <f t="shared" si="2"/>
        <v>16709635320.66</v>
      </c>
      <c r="J9" s="41">
        <f>+F9-G9</f>
        <v>1255119588.7299995</v>
      </c>
      <c r="K9" s="42">
        <f>+G9/F9</f>
        <v>0.9412595116340452</v>
      </c>
      <c r="L9" s="42">
        <f>+H9/F9</f>
        <v>0.7910444246643832</v>
      </c>
      <c r="M9" s="60">
        <f>+I9/F9</f>
        <v>0.7820228032180939</v>
      </c>
    </row>
    <row r="10" spans="1:13" ht="27.75" customHeight="1">
      <c r="A10" s="18"/>
      <c r="B10" s="19" t="s">
        <v>8</v>
      </c>
      <c r="C10" s="40">
        <f>+C24+C38</f>
        <v>279022142048</v>
      </c>
      <c r="D10" s="40">
        <f aca="true" t="shared" si="3" ref="D10:I10">+D24+D38</f>
        <v>314031142048</v>
      </c>
      <c r="E10" s="40">
        <f t="shared" si="3"/>
        <v>0</v>
      </c>
      <c r="F10" s="40">
        <f t="shared" si="3"/>
        <v>314031142048</v>
      </c>
      <c r="G10" s="40">
        <f t="shared" si="3"/>
        <v>286336032963.99</v>
      </c>
      <c r="H10" s="40">
        <f t="shared" si="3"/>
        <v>283024499505.78</v>
      </c>
      <c r="I10" s="40">
        <f t="shared" si="3"/>
        <v>269527237963.78</v>
      </c>
      <c r="J10" s="41">
        <f>+F10-G10</f>
        <v>27695109084.01001</v>
      </c>
      <c r="K10" s="42">
        <f>+G10/F10</f>
        <v>0.9118077624295721</v>
      </c>
      <c r="L10" s="42">
        <f>+H10/F10</f>
        <v>0.9012625233917706</v>
      </c>
      <c r="M10" s="60">
        <f>+I10/F10</f>
        <v>0.8582818767782671</v>
      </c>
    </row>
    <row r="11" spans="1:13" ht="33.75" customHeight="1">
      <c r="A11" s="18"/>
      <c r="B11" s="21" t="s">
        <v>28</v>
      </c>
      <c r="C11" s="40">
        <f aca="true" t="shared" si="4" ref="C11:E12">+C25+C39</f>
        <v>12094430000</v>
      </c>
      <c r="D11" s="40">
        <f>+D25+D39</f>
        <v>12094430000</v>
      </c>
      <c r="E11" s="40">
        <f t="shared" si="4"/>
        <v>0</v>
      </c>
      <c r="F11" s="40">
        <f>+D11-E11</f>
        <v>12094430000</v>
      </c>
      <c r="G11" s="40">
        <f aca="true" t="shared" si="5" ref="G11:I12">+G25+G39</f>
        <v>11239379858</v>
      </c>
      <c r="H11" s="40">
        <f t="shared" si="5"/>
        <v>11239379858</v>
      </c>
      <c r="I11" s="40">
        <f t="shared" si="5"/>
        <v>11239379858</v>
      </c>
      <c r="J11" s="41">
        <f>+F11-G11</f>
        <v>855050142</v>
      </c>
      <c r="K11" s="42">
        <f>+G11/F11</f>
        <v>0.9293021546282049</v>
      </c>
      <c r="L11" s="42">
        <f>+H11/F11</f>
        <v>0.9293021546282049</v>
      </c>
      <c r="M11" s="60">
        <f>+I11/F11</f>
        <v>0.9293021546282049</v>
      </c>
    </row>
    <row r="12" spans="1:13" ht="37.5" customHeight="1">
      <c r="A12" s="22" t="s">
        <v>4</v>
      </c>
      <c r="B12" s="17" t="s">
        <v>2</v>
      </c>
      <c r="C12" s="37">
        <f t="shared" si="4"/>
        <v>177440896180</v>
      </c>
      <c r="D12" s="37">
        <f t="shared" si="4"/>
        <v>202100076180</v>
      </c>
      <c r="E12" s="37">
        <f t="shared" si="4"/>
        <v>25292671475</v>
      </c>
      <c r="F12" s="37">
        <f>+D12-E12</f>
        <v>176807404705</v>
      </c>
      <c r="G12" s="37">
        <f t="shared" si="5"/>
        <v>174774424655.35</v>
      </c>
      <c r="H12" s="37">
        <f t="shared" si="5"/>
        <v>83877375320.21</v>
      </c>
      <c r="I12" s="37">
        <f t="shared" si="5"/>
        <v>82356901045.52</v>
      </c>
      <c r="J12" s="38">
        <f>+F12-G12</f>
        <v>2032980049.649994</v>
      </c>
      <c r="K12" s="39">
        <f>+G12/F12</f>
        <v>0.9885017256316726</v>
      </c>
      <c r="L12" s="39">
        <f>+H12/F12</f>
        <v>0.4743996749466342</v>
      </c>
      <c r="M12" s="11">
        <f>+I12/F12</f>
        <v>0.4658000674967829</v>
      </c>
    </row>
    <row r="13" spans="1:13" ht="11.25" customHeight="1">
      <c r="A13" s="23"/>
      <c r="B13" s="24"/>
      <c r="C13" s="44"/>
      <c r="D13" s="45"/>
      <c r="E13" s="45"/>
      <c r="F13" s="45"/>
      <c r="G13" s="45"/>
      <c r="H13" s="45"/>
      <c r="I13" s="45"/>
      <c r="J13" s="41"/>
      <c r="K13" s="42"/>
      <c r="L13" s="42"/>
      <c r="M13" s="60"/>
    </row>
    <row r="14" spans="1:13" ht="19.5" customHeight="1" thickBot="1">
      <c r="A14" s="25" t="s">
        <v>5</v>
      </c>
      <c r="B14" s="26" t="s">
        <v>6</v>
      </c>
      <c r="C14" s="46">
        <f>+C28+C42</f>
        <v>539028879261</v>
      </c>
      <c r="D14" s="46">
        <f aca="true" t="shared" si="6" ref="D14:I14">+D28+D42</f>
        <v>601386059261</v>
      </c>
      <c r="E14" s="46">
        <f t="shared" si="6"/>
        <v>25313209236</v>
      </c>
      <c r="F14" s="46">
        <f t="shared" si="6"/>
        <v>576072850025</v>
      </c>
      <c r="G14" s="46">
        <f t="shared" si="6"/>
        <v>535730187432.8599</v>
      </c>
      <c r="H14" s="46">
        <f t="shared" si="6"/>
        <v>438159134081.99</v>
      </c>
      <c r="I14" s="46">
        <f t="shared" si="6"/>
        <v>422461265170.22</v>
      </c>
      <c r="J14" s="47">
        <f>+F14-G14</f>
        <v>40342662592.140076</v>
      </c>
      <c r="K14" s="48">
        <f>+G14/F14</f>
        <v>0.9299695123795726</v>
      </c>
      <c r="L14" s="48">
        <f>+H14/F14</f>
        <v>0.7605967440801542</v>
      </c>
      <c r="M14" s="13">
        <f>+I14/F14</f>
        <v>0.7333469458799982</v>
      </c>
    </row>
    <row r="15" spans="1:13" ht="9.75" customHeight="1">
      <c r="A15" s="49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52"/>
    </row>
    <row r="16" spans="1:13" ht="12.75">
      <c r="A16" s="76" t="s">
        <v>18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5" customHeight="1">
      <c r="A17" s="76" t="s">
        <v>30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24.75" customHeight="1" thickBot="1">
      <c r="A18" s="49"/>
      <c r="B18" s="49"/>
      <c r="C18" s="50"/>
      <c r="D18" s="50"/>
      <c r="E18" s="50"/>
      <c r="F18" s="50"/>
      <c r="G18" s="50"/>
      <c r="H18" s="50"/>
      <c r="I18" s="50"/>
      <c r="J18" s="53"/>
      <c r="K18" s="29"/>
      <c r="L18" s="29"/>
      <c r="M18" s="29"/>
    </row>
    <row r="19" spans="1:13" ht="48.75" customHeight="1" thickBot="1">
      <c r="A19" s="68"/>
      <c r="B19" s="69" t="s">
        <v>7</v>
      </c>
      <c r="C19" s="70" t="s">
        <v>16</v>
      </c>
      <c r="D19" s="70" t="s">
        <v>10</v>
      </c>
      <c r="E19" s="70" t="s">
        <v>24</v>
      </c>
      <c r="F19" s="70" t="s">
        <v>25</v>
      </c>
      <c r="G19" s="70" t="s">
        <v>27</v>
      </c>
      <c r="H19" s="70" t="s">
        <v>15</v>
      </c>
      <c r="I19" s="70" t="s">
        <v>26</v>
      </c>
      <c r="J19" s="80" t="s">
        <v>11</v>
      </c>
      <c r="K19" s="81" t="s">
        <v>14</v>
      </c>
      <c r="L19" s="82" t="s">
        <v>12</v>
      </c>
      <c r="M19" s="83" t="s">
        <v>13</v>
      </c>
    </row>
    <row r="20" spans="1:13" ht="13.5" customHeight="1">
      <c r="A20" s="27"/>
      <c r="B20" s="28"/>
      <c r="C20" s="29"/>
      <c r="D20" s="29"/>
      <c r="E20" s="29"/>
      <c r="F20" s="29"/>
      <c r="G20" s="29"/>
      <c r="H20" s="29"/>
      <c r="I20" s="29"/>
      <c r="J20" s="30"/>
      <c r="K20" s="29"/>
      <c r="L20" s="29"/>
      <c r="M20" s="31"/>
    </row>
    <row r="21" spans="1:13" ht="19.5" customHeight="1">
      <c r="A21" s="16" t="s">
        <v>3</v>
      </c>
      <c r="B21" s="63" t="s">
        <v>0</v>
      </c>
      <c r="C21" s="37">
        <f>SUM(C22:C25)</f>
        <v>347372084081</v>
      </c>
      <c r="D21" s="37">
        <f aca="true" t="shared" si="7" ref="D21:I21">SUM(D22:D25)</f>
        <v>385070084081</v>
      </c>
      <c r="E21" s="37">
        <f t="shared" si="7"/>
        <v>0</v>
      </c>
      <c r="F21" s="37">
        <f t="shared" si="7"/>
        <v>385070084081</v>
      </c>
      <c r="G21" s="37">
        <f t="shared" si="7"/>
        <v>348898528999.42</v>
      </c>
      <c r="H21" s="37">
        <f t="shared" si="7"/>
        <v>342621788379.22003</v>
      </c>
      <c r="I21" s="37">
        <f t="shared" si="7"/>
        <v>328478575982.2</v>
      </c>
      <c r="J21" s="38">
        <f>+F21-G21</f>
        <v>36171555081.58002</v>
      </c>
      <c r="K21" s="10">
        <f>+G21/F21</f>
        <v>0.9060650084830498</v>
      </c>
      <c r="L21" s="10">
        <f>+H21/F21</f>
        <v>0.889764753335523</v>
      </c>
      <c r="M21" s="11">
        <f>+I21/F21</f>
        <v>0.8530358227285818</v>
      </c>
    </row>
    <row r="22" spans="1:13" ht="25.5" customHeight="1">
      <c r="A22" s="18"/>
      <c r="B22" s="20" t="s">
        <v>1</v>
      </c>
      <c r="C22" s="54">
        <v>36872287000</v>
      </c>
      <c r="D22" s="54">
        <v>39561287000</v>
      </c>
      <c r="E22" s="54">
        <v>0</v>
      </c>
      <c r="F22" s="54">
        <f>+D22-E22</f>
        <v>39561287000</v>
      </c>
      <c r="G22" s="54">
        <v>33061716817.9</v>
      </c>
      <c r="H22" s="54">
        <v>32909123416.18</v>
      </c>
      <c r="I22" s="54">
        <v>32432357979.16</v>
      </c>
      <c r="J22" s="67">
        <f>+F22-G22</f>
        <v>6499570182.099998</v>
      </c>
      <c r="K22" s="8">
        <f>+G22/F22</f>
        <v>0.8357088286308785</v>
      </c>
      <c r="L22" s="8">
        <f>+H22/F22</f>
        <v>0.8318516891571298</v>
      </c>
      <c r="M22" s="9">
        <f>+I22/F22</f>
        <v>0.8198003765438673</v>
      </c>
    </row>
    <row r="23" spans="1:13" ht="24.75" customHeight="1">
      <c r="A23" s="18"/>
      <c r="B23" s="20" t="s">
        <v>20</v>
      </c>
      <c r="C23" s="40">
        <v>19506183033</v>
      </c>
      <c r="D23" s="40">
        <v>19506183033</v>
      </c>
      <c r="E23" s="54">
        <v>0</v>
      </c>
      <c r="F23" s="54">
        <f aca="true" t="shared" si="8" ref="F23:F28">+D23-E23</f>
        <v>19506183033</v>
      </c>
      <c r="G23" s="40">
        <v>18289034128.53</v>
      </c>
      <c r="H23" s="40">
        <v>15476420368.26</v>
      </c>
      <c r="I23" s="40">
        <v>15307234950.26</v>
      </c>
      <c r="J23" s="67">
        <f>+F23-G23</f>
        <v>1217148904.4700012</v>
      </c>
      <c r="K23" s="8">
        <f>+G23/F23</f>
        <v>0.9376018925685838</v>
      </c>
      <c r="L23" s="8">
        <f>+H23/F23</f>
        <v>0.7934110093234251</v>
      </c>
      <c r="M23" s="9">
        <f>+I23/F23</f>
        <v>0.784737584199003</v>
      </c>
    </row>
    <row r="24" spans="1:13" ht="21" customHeight="1">
      <c r="A24" s="18"/>
      <c r="B24" s="20" t="s">
        <v>8</v>
      </c>
      <c r="C24" s="40">
        <v>278902892048</v>
      </c>
      <c r="D24" s="75">
        <v>313911892048</v>
      </c>
      <c r="E24" s="54">
        <v>0</v>
      </c>
      <c r="F24" s="54">
        <f>+D24-E24</f>
        <v>313911892048</v>
      </c>
      <c r="G24" s="40">
        <v>286309997194.99</v>
      </c>
      <c r="H24" s="40">
        <v>282998463736.78</v>
      </c>
      <c r="I24" s="40">
        <v>269501202194.78</v>
      </c>
      <c r="J24" s="67">
        <f>+F24-G24</f>
        <v>27601894853.01001</v>
      </c>
      <c r="K24" s="8">
        <f>+G24/F24</f>
        <v>0.9120712035694735</v>
      </c>
      <c r="L24" s="8">
        <f>+H24/F24</f>
        <v>0.9015219585676193</v>
      </c>
      <c r="M24" s="9">
        <f>+I24/F24</f>
        <v>0.8585249843085613</v>
      </c>
    </row>
    <row r="25" spans="1:13" ht="39" customHeight="1">
      <c r="A25" s="18"/>
      <c r="B25" s="21" t="s">
        <v>28</v>
      </c>
      <c r="C25" s="40">
        <v>12090722000</v>
      </c>
      <c r="D25" s="40">
        <v>12090722000</v>
      </c>
      <c r="E25" s="54">
        <v>0</v>
      </c>
      <c r="F25" s="54">
        <f t="shared" si="8"/>
        <v>12090722000</v>
      </c>
      <c r="G25" s="54">
        <v>11237780858</v>
      </c>
      <c r="H25" s="54">
        <v>11237780858</v>
      </c>
      <c r="I25" s="54">
        <v>11237780858</v>
      </c>
      <c r="J25" s="67">
        <f>+F25-G25</f>
        <v>852941142</v>
      </c>
      <c r="K25" s="8">
        <f>+G25/F25</f>
        <v>0.9294549041819008</v>
      </c>
      <c r="L25" s="8">
        <f>+H25/F25</f>
        <v>0.9294549041819008</v>
      </c>
      <c r="M25" s="9">
        <f>+I25/F25</f>
        <v>0.9294549041819008</v>
      </c>
    </row>
    <row r="26" spans="1:13" ht="19.5" customHeight="1">
      <c r="A26" s="22" t="s">
        <v>4</v>
      </c>
      <c r="B26" s="63" t="s">
        <v>2</v>
      </c>
      <c r="C26" s="37">
        <v>172240896180</v>
      </c>
      <c r="D26" s="37">
        <v>196900076180</v>
      </c>
      <c r="E26" s="64">
        <v>25292671475</v>
      </c>
      <c r="F26" s="64">
        <f t="shared" si="8"/>
        <v>171607404705</v>
      </c>
      <c r="G26" s="37">
        <v>169635846983.15</v>
      </c>
      <c r="H26" s="37">
        <v>80404855338.11</v>
      </c>
      <c r="I26" s="37">
        <v>79071348973.11</v>
      </c>
      <c r="J26" s="38">
        <f>+F26-G26</f>
        <v>1971557721.850006</v>
      </c>
      <c r="K26" s="10">
        <f>+G26/F26</f>
        <v>0.9885112316380567</v>
      </c>
      <c r="L26" s="10">
        <f>+H26/F26</f>
        <v>0.4685395451107088</v>
      </c>
      <c r="M26" s="11">
        <f>+I26/F26</f>
        <v>0.4607688643100035</v>
      </c>
    </row>
    <row r="27" spans="1:13" ht="10.5" customHeight="1">
      <c r="A27" s="32"/>
      <c r="B27" s="33"/>
      <c r="C27" s="44"/>
      <c r="D27" s="44"/>
      <c r="E27" s="44"/>
      <c r="F27" s="55"/>
      <c r="G27" s="44"/>
      <c r="H27" s="44"/>
      <c r="I27" s="44"/>
      <c r="J27" s="38"/>
      <c r="K27" s="10"/>
      <c r="L27" s="10"/>
      <c r="M27" s="11"/>
    </row>
    <row r="28" spans="1:13" ht="19.5" customHeight="1" thickBot="1">
      <c r="A28" s="25" t="s">
        <v>5</v>
      </c>
      <c r="B28" s="65" t="s">
        <v>6</v>
      </c>
      <c r="C28" s="46">
        <f>+C21+C26</f>
        <v>519612980261</v>
      </c>
      <c r="D28" s="46">
        <f>+D21+D26</f>
        <v>581970160261</v>
      </c>
      <c r="E28" s="46">
        <f>+E21+E26</f>
        <v>25292671475</v>
      </c>
      <c r="F28" s="66">
        <f t="shared" si="8"/>
        <v>556677488786</v>
      </c>
      <c r="G28" s="46">
        <f>+G21+G26</f>
        <v>518534375982.56995</v>
      </c>
      <c r="H28" s="46">
        <f>+H21+H26</f>
        <v>423026643717.33</v>
      </c>
      <c r="I28" s="46">
        <f>+I21+I26</f>
        <v>407549924955.31</v>
      </c>
      <c r="J28" s="47">
        <f>+F28-G28</f>
        <v>38143112803.43005</v>
      </c>
      <c r="K28" s="12">
        <f>+G28/F28</f>
        <v>0.9314807701554226</v>
      </c>
      <c r="L28" s="12">
        <f>+H28/F28</f>
        <v>0.7599133290621556</v>
      </c>
      <c r="M28" s="13">
        <f>+I28/F28</f>
        <v>0.7321113807639199</v>
      </c>
    </row>
    <row r="29" spans="1:13" ht="12.75">
      <c r="A29" s="49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76" t="s">
        <v>19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3" ht="12.75" customHeight="1">
      <c r="A31" s="76" t="s">
        <v>30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  <row r="32" spans="1:13" ht="24.75" customHeight="1" thickBot="1">
      <c r="A32" s="56"/>
      <c r="B32" s="56"/>
      <c r="C32" s="57"/>
      <c r="D32" s="57"/>
      <c r="E32" s="57"/>
      <c r="F32" s="57"/>
      <c r="G32" s="57"/>
      <c r="H32" s="57"/>
      <c r="I32" s="57"/>
      <c r="J32" s="53"/>
      <c r="K32" s="58"/>
      <c r="L32" s="58"/>
      <c r="M32" s="58"/>
    </row>
    <row r="33" spans="1:13" ht="54" customHeight="1" thickBot="1">
      <c r="A33" s="68"/>
      <c r="B33" s="69" t="s">
        <v>7</v>
      </c>
      <c r="C33" s="70" t="s">
        <v>16</v>
      </c>
      <c r="D33" s="70" t="s">
        <v>10</v>
      </c>
      <c r="E33" s="70" t="s">
        <v>24</v>
      </c>
      <c r="F33" s="70" t="s">
        <v>25</v>
      </c>
      <c r="G33" s="70" t="s">
        <v>21</v>
      </c>
      <c r="H33" s="70" t="s">
        <v>22</v>
      </c>
      <c r="I33" s="70" t="s">
        <v>23</v>
      </c>
      <c r="J33" s="80" t="s">
        <v>11</v>
      </c>
      <c r="K33" s="81" t="s">
        <v>14</v>
      </c>
      <c r="L33" s="82" t="s">
        <v>12</v>
      </c>
      <c r="M33" s="83" t="s">
        <v>13</v>
      </c>
    </row>
    <row r="34" spans="1:13" ht="12" customHeight="1">
      <c r="A34" s="27"/>
      <c r="B34" s="28"/>
      <c r="C34" s="29"/>
      <c r="D34" s="29"/>
      <c r="E34" s="29"/>
      <c r="F34" s="29"/>
      <c r="G34" s="29"/>
      <c r="H34" s="29"/>
      <c r="I34" s="29"/>
      <c r="J34" s="30"/>
      <c r="K34" s="29"/>
      <c r="L34" s="29"/>
      <c r="M34" s="31"/>
    </row>
    <row r="35" spans="1:13" ht="19.5" customHeight="1">
      <c r="A35" s="22" t="s">
        <v>3</v>
      </c>
      <c r="B35" s="34" t="s">
        <v>0</v>
      </c>
      <c r="C35" s="37">
        <f aca="true" t="shared" si="9" ref="C35:I35">SUM(C36:C39)</f>
        <v>14215899000</v>
      </c>
      <c r="D35" s="37">
        <f t="shared" si="9"/>
        <v>14215899000</v>
      </c>
      <c r="E35" s="37">
        <f t="shared" si="9"/>
        <v>20537761</v>
      </c>
      <c r="F35" s="37">
        <f t="shared" si="9"/>
        <v>14195361239</v>
      </c>
      <c r="G35" s="37">
        <f t="shared" si="9"/>
        <v>12057233778.09</v>
      </c>
      <c r="H35" s="37">
        <f t="shared" si="9"/>
        <v>11659970382.56</v>
      </c>
      <c r="I35" s="37">
        <f t="shared" si="9"/>
        <v>11625788142.5</v>
      </c>
      <c r="J35" s="38">
        <f>+F35-G35</f>
        <v>2138127460.9099998</v>
      </c>
      <c r="K35" s="10">
        <f>+G35/F35</f>
        <v>0.8493784395542003</v>
      </c>
      <c r="L35" s="10">
        <f>+H35/F35</f>
        <v>0.821393001998827</v>
      </c>
      <c r="M35" s="11">
        <f>+I35/F35</f>
        <v>0.8189850153696395</v>
      </c>
    </row>
    <row r="36" spans="1:13" ht="19.5" customHeight="1">
      <c r="A36" s="61"/>
      <c r="B36" s="19" t="s">
        <v>1</v>
      </c>
      <c r="C36" s="54">
        <v>12231927000</v>
      </c>
      <c r="D36" s="54">
        <v>12231927000</v>
      </c>
      <c r="E36" s="54">
        <v>20537761</v>
      </c>
      <c r="F36" s="54">
        <f>+D36-E36</f>
        <v>12211389239</v>
      </c>
      <c r="G36" s="40">
        <v>10206555693.35</v>
      </c>
      <c r="H36" s="40">
        <v>10206353898.16</v>
      </c>
      <c r="I36" s="40">
        <v>10195753003.1</v>
      </c>
      <c r="J36" s="67">
        <f>+F36-G36</f>
        <v>2004833545.6499996</v>
      </c>
      <c r="K36" s="8">
        <f>+G36/F36</f>
        <v>0.8358226483153053</v>
      </c>
      <c r="L36" s="8">
        <f>+H36/F36</f>
        <v>0.8358061231529301</v>
      </c>
      <c r="M36" s="9">
        <f>+I36/F36</f>
        <v>0.83493800775242</v>
      </c>
    </row>
    <row r="37" spans="1:13" ht="19.5" customHeight="1">
      <c r="A37" s="61"/>
      <c r="B37" s="20" t="s">
        <v>20</v>
      </c>
      <c r="C37" s="40">
        <v>1861014000</v>
      </c>
      <c r="D37" s="40">
        <v>1861014000</v>
      </c>
      <c r="E37" s="40"/>
      <c r="F37" s="54">
        <f>+D37-E37</f>
        <v>1861014000</v>
      </c>
      <c r="G37" s="40">
        <v>1823043315.74</v>
      </c>
      <c r="H37" s="40">
        <v>1425981715.4</v>
      </c>
      <c r="I37" s="40">
        <v>1402400370.4</v>
      </c>
      <c r="J37" s="67">
        <f>+F37-G37</f>
        <v>37970684.25999999</v>
      </c>
      <c r="K37" s="8">
        <f>+G37/F37</f>
        <v>0.9795967766712126</v>
      </c>
      <c r="L37" s="8">
        <f>+H37/F37</f>
        <v>0.7662391123333839</v>
      </c>
      <c r="M37" s="9">
        <f>+I37/F37</f>
        <v>0.7535678777268737</v>
      </c>
    </row>
    <row r="38" spans="1:13" ht="19.5" customHeight="1">
      <c r="A38" s="61"/>
      <c r="B38" s="19" t="s">
        <v>8</v>
      </c>
      <c r="C38" s="40">
        <v>119250000</v>
      </c>
      <c r="D38" s="40">
        <v>119250000</v>
      </c>
      <c r="E38" s="40"/>
      <c r="F38" s="54">
        <f>+D38-E38</f>
        <v>119250000</v>
      </c>
      <c r="G38" s="40">
        <v>26035769</v>
      </c>
      <c r="H38" s="40">
        <v>26035769</v>
      </c>
      <c r="I38" s="40">
        <v>26035769</v>
      </c>
      <c r="J38" s="67">
        <f>+F38-G38</f>
        <v>93214231</v>
      </c>
      <c r="K38" s="8">
        <f>+G38/F38</f>
        <v>0.2183292997903564</v>
      </c>
      <c r="L38" s="8">
        <f>+H38/F38</f>
        <v>0.2183292997903564</v>
      </c>
      <c r="M38" s="9">
        <f>+I38/F38</f>
        <v>0.2183292997903564</v>
      </c>
    </row>
    <row r="39" spans="1:13" ht="31.5" customHeight="1">
      <c r="A39" s="18"/>
      <c r="B39" s="21" t="s">
        <v>28</v>
      </c>
      <c r="C39" s="40">
        <v>3708000</v>
      </c>
      <c r="D39" s="40">
        <v>3708000</v>
      </c>
      <c r="E39" s="40"/>
      <c r="F39" s="54">
        <f>+D39-E39</f>
        <v>3708000</v>
      </c>
      <c r="G39" s="54">
        <v>1599000</v>
      </c>
      <c r="H39" s="54">
        <v>1599000</v>
      </c>
      <c r="I39" s="54">
        <v>1599000</v>
      </c>
      <c r="J39" s="67">
        <f>+F39-G39</f>
        <v>2109000</v>
      </c>
      <c r="K39" s="8">
        <f>+G39/F39</f>
        <v>0.4312297734627832</v>
      </c>
      <c r="L39" s="8">
        <f>+H39/F39</f>
        <v>0.4312297734627832</v>
      </c>
      <c r="M39" s="9">
        <f>+I39/F39</f>
        <v>0.4312297734627832</v>
      </c>
    </row>
    <row r="40" spans="1:13" ht="19.5" customHeight="1">
      <c r="A40" s="22" t="s">
        <v>4</v>
      </c>
      <c r="B40" s="17" t="s">
        <v>2</v>
      </c>
      <c r="C40" s="37">
        <v>5200000000</v>
      </c>
      <c r="D40" s="37">
        <v>5200000000</v>
      </c>
      <c r="E40" s="37">
        <v>0</v>
      </c>
      <c r="F40" s="37">
        <f>+D40-E40</f>
        <v>5200000000</v>
      </c>
      <c r="G40" s="37">
        <v>5138577672.2</v>
      </c>
      <c r="H40" s="37">
        <v>3472519982.1</v>
      </c>
      <c r="I40" s="37">
        <v>3285552072.41</v>
      </c>
      <c r="J40" s="38">
        <f>+F40-G40</f>
        <v>61422327.80000019</v>
      </c>
      <c r="K40" s="10">
        <f>+G40/F40</f>
        <v>0.9881880138846153</v>
      </c>
      <c r="L40" s="10">
        <f>+H40/F40</f>
        <v>0.66779230425</v>
      </c>
      <c r="M40" s="11">
        <f>+I40/F40</f>
        <v>0.631836937001923</v>
      </c>
    </row>
    <row r="41" spans="1:13" ht="9.75" customHeight="1">
      <c r="A41" s="62"/>
      <c r="B41" s="35"/>
      <c r="C41" s="59"/>
      <c r="D41" s="59"/>
      <c r="E41" s="59"/>
      <c r="F41" s="59"/>
      <c r="G41" s="59"/>
      <c r="H41" s="59"/>
      <c r="I41" s="59"/>
      <c r="J41" s="41"/>
      <c r="K41" s="43"/>
      <c r="L41" s="43"/>
      <c r="M41" s="60"/>
    </row>
    <row r="42" spans="1:13" ht="19.5" customHeight="1" thickBot="1">
      <c r="A42" s="25" t="s">
        <v>5</v>
      </c>
      <c r="B42" s="26" t="s">
        <v>6</v>
      </c>
      <c r="C42" s="46">
        <f>+C35+C40</f>
        <v>19415899000</v>
      </c>
      <c r="D42" s="46">
        <f aca="true" t="shared" si="10" ref="D42:I42">+D35+D40</f>
        <v>19415899000</v>
      </c>
      <c r="E42" s="46">
        <f t="shared" si="10"/>
        <v>20537761</v>
      </c>
      <c r="F42" s="46">
        <f t="shared" si="10"/>
        <v>19395361239</v>
      </c>
      <c r="G42" s="46">
        <f t="shared" si="10"/>
        <v>17195811450.29</v>
      </c>
      <c r="H42" s="46">
        <f t="shared" si="10"/>
        <v>15132490364.66</v>
      </c>
      <c r="I42" s="46">
        <f t="shared" si="10"/>
        <v>14911340214.91</v>
      </c>
      <c r="J42" s="47">
        <f>+F42-G42</f>
        <v>2199549788.709999</v>
      </c>
      <c r="K42" s="12">
        <f>+G42/F42</f>
        <v>0.8865940282521181</v>
      </c>
      <c r="L42" s="12">
        <f>+H42/F42</f>
        <v>0.7802118340663714</v>
      </c>
      <c r="M42" s="13">
        <f>+I42/F42</f>
        <v>0.768809615410845</v>
      </c>
    </row>
    <row r="43" ht="12.75">
      <c r="C43" s="1"/>
    </row>
    <row r="44" spans="2:13" ht="12.75">
      <c r="B44" s="4" t="s">
        <v>17</v>
      </c>
      <c r="C44" s="4"/>
      <c r="D44" s="4"/>
      <c r="E44" s="4"/>
      <c r="F44" s="74"/>
      <c r="G44" s="6"/>
      <c r="H44" s="6"/>
      <c r="I44" s="6"/>
      <c r="J44" s="6"/>
      <c r="K44" s="5"/>
      <c r="L44" s="3"/>
      <c r="M44" s="3"/>
    </row>
    <row r="45" spans="6:7" ht="12.75">
      <c r="F45" s="74"/>
      <c r="G45" s="73"/>
    </row>
    <row r="46" spans="6:7" ht="12.75">
      <c r="F46" s="74"/>
      <c r="G46" s="73"/>
    </row>
    <row r="47" ht="12.75">
      <c r="G47" s="72"/>
    </row>
    <row r="48" spans="7:8" ht="12.75">
      <c r="G48" s="72"/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spans="8:10" ht="12.75">
      <c r="H59" s="1"/>
      <c r="J59" s="1"/>
    </row>
    <row r="60" ht="12.75">
      <c r="H60" s="1"/>
    </row>
    <row r="61" ht="12.75">
      <c r="H61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spans="8:10" ht="12.75">
      <c r="H69" s="1"/>
      <c r="J69" s="1"/>
    </row>
    <row r="70" ht="12.75">
      <c r="J70" s="1"/>
    </row>
    <row r="71" ht="12.75">
      <c r="J71" s="1"/>
    </row>
    <row r="72" ht="12.75">
      <c r="J72" s="1"/>
    </row>
    <row r="74" ht="12.75">
      <c r="J74" s="1"/>
    </row>
    <row r="76" ht="12.75">
      <c r="J76" s="1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5905511811023623" right="0" top="0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2019-12-09T19:54:00Z</cp:lastPrinted>
  <dcterms:created xsi:type="dcterms:W3CDTF">2011-02-09T13:24:23Z</dcterms:created>
  <dcterms:modified xsi:type="dcterms:W3CDTF">2019-12-09T20:58:00Z</dcterms:modified>
  <cp:category/>
  <cp:version/>
  <cp:contentType/>
  <cp:contentStatus/>
</cp:coreProperties>
</file>