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MAYO 2019\PDF\"/>
    </mc:Choice>
  </mc:AlternateContent>
  <bookViews>
    <workbookView xWindow="240" yWindow="120" windowWidth="18060" windowHeight="7050"/>
  </bookViews>
  <sheets>
    <sheet name="INVERSIÓN" sheetId="1" r:id="rId1"/>
  </sheets>
  <definedNames>
    <definedName name="_xlnm.Print_Titles" localSheetId="0">INVERSIÓN!$6:$6</definedName>
  </definedNames>
  <calcPr calcId="152511"/>
</workbook>
</file>

<file path=xl/calcChain.xml><?xml version="1.0" encoding="utf-8"?>
<calcChain xmlns="http://schemas.openxmlformats.org/spreadsheetml/2006/main">
  <c r="S34" i="1" l="1"/>
  <c r="R34" i="1"/>
  <c r="Q34" i="1"/>
  <c r="P34" i="1"/>
  <c r="O34" i="1"/>
  <c r="M34" i="1"/>
  <c r="L34" i="1"/>
  <c r="K34" i="1"/>
  <c r="J34" i="1"/>
  <c r="I34" i="1"/>
  <c r="S30" i="1"/>
  <c r="R30" i="1"/>
  <c r="Q30" i="1"/>
  <c r="P30" i="1"/>
  <c r="O30" i="1"/>
  <c r="M30" i="1"/>
  <c r="L30" i="1"/>
  <c r="K30" i="1"/>
  <c r="J30" i="1"/>
  <c r="I30" i="1"/>
  <c r="S26" i="1"/>
  <c r="R26" i="1"/>
  <c r="Q26" i="1"/>
  <c r="P26" i="1"/>
  <c r="O26" i="1"/>
  <c r="M26" i="1"/>
  <c r="L26" i="1"/>
  <c r="K26" i="1"/>
  <c r="J26" i="1"/>
  <c r="I26" i="1"/>
  <c r="S9" i="1"/>
  <c r="R9" i="1"/>
  <c r="R35" i="1" s="1"/>
  <c r="Q9" i="1"/>
  <c r="P9" i="1"/>
  <c r="O9" i="1"/>
  <c r="O35" i="1" s="1"/>
  <c r="M9" i="1"/>
  <c r="M35" i="1" s="1"/>
  <c r="L9" i="1"/>
  <c r="K9" i="1"/>
  <c r="J9" i="1"/>
  <c r="J35" i="1" s="1"/>
  <c r="I9" i="1"/>
  <c r="I35" i="1" s="1"/>
  <c r="N29" i="1"/>
  <c r="W29" i="1" s="1"/>
  <c r="N28" i="1"/>
  <c r="W28" i="1" s="1"/>
  <c r="N27" i="1"/>
  <c r="W27" i="1" s="1"/>
  <c r="K35" i="1" l="1"/>
  <c r="Q35" i="1"/>
  <c r="S35" i="1"/>
  <c r="P35" i="1"/>
  <c r="T28" i="1"/>
  <c r="L35" i="1"/>
  <c r="T29" i="1"/>
  <c r="U27" i="1"/>
  <c r="U28" i="1"/>
  <c r="U29" i="1"/>
  <c r="N30" i="1"/>
  <c r="T30" i="1" s="1"/>
  <c r="V27" i="1"/>
  <c r="V28" i="1"/>
  <c r="V29" i="1"/>
  <c r="T27" i="1"/>
  <c r="N8" i="1"/>
  <c r="N33" i="1"/>
  <c r="N32" i="1"/>
  <c r="N31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7" i="1"/>
  <c r="N9" i="1" s="1"/>
  <c r="T9" i="1" l="1"/>
  <c r="U9" i="1"/>
  <c r="W17" i="1"/>
  <c r="V17" i="1"/>
  <c r="U17" i="1"/>
  <c r="T17" i="1"/>
  <c r="W18" i="1"/>
  <c r="U18" i="1"/>
  <c r="T18" i="1"/>
  <c r="V18" i="1"/>
  <c r="W22" i="1"/>
  <c r="V22" i="1"/>
  <c r="T22" i="1"/>
  <c r="U22" i="1"/>
  <c r="N34" i="1"/>
  <c r="W31" i="1"/>
  <c r="V31" i="1"/>
  <c r="U31" i="1"/>
  <c r="T31" i="1"/>
  <c r="V30" i="1"/>
  <c r="W12" i="1"/>
  <c r="T12" i="1"/>
  <c r="V12" i="1"/>
  <c r="U12" i="1"/>
  <c r="W16" i="1"/>
  <c r="U16" i="1"/>
  <c r="V16" i="1"/>
  <c r="T16" i="1"/>
  <c r="W24" i="1"/>
  <c r="V24" i="1"/>
  <c r="U24" i="1"/>
  <c r="T24" i="1"/>
  <c r="W13" i="1"/>
  <c r="U13" i="1"/>
  <c r="V13" i="1"/>
  <c r="T13" i="1"/>
  <c r="W21" i="1"/>
  <c r="U21" i="1"/>
  <c r="T21" i="1"/>
  <c r="V21" i="1"/>
  <c r="W25" i="1"/>
  <c r="U25" i="1"/>
  <c r="V25" i="1"/>
  <c r="T25" i="1"/>
  <c r="W8" i="1"/>
  <c r="U8" i="1"/>
  <c r="V8" i="1"/>
  <c r="T8" i="1"/>
  <c r="U30" i="1"/>
  <c r="W10" i="1"/>
  <c r="N26" i="1"/>
  <c r="V10" i="1"/>
  <c r="T10" i="1"/>
  <c r="U10" i="1"/>
  <c r="W14" i="1"/>
  <c r="V14" i="1"/>
  <c r="U14" i="1"/>
  <c r="T14" i="1"/>
  <c r="W11" i="1"/>
  <c r="U11" i="1"/>
  <c r="V11" i="1"/>
  <c r="T11" i="1"/>
  <c r="W15" i="1"/>
  <c r="T15" i="1"/>
  <c r="V15" i="1"/>
  <c r="U15" i="1"/>
  <c r="W19" i="1"/>
  <c r="V19" i="1"/>
  <c r="U19" i="1"/>
  <c r="T19" i="1"/>
  <c r="W23" i="1"/>
  <c r="T23" i="1"/>
  <c r="V23" i="1"/>
  <c r="U23" i="1"/>
  <c r="W32" i="1"/>
  <c r="V32" i="1"/>
  <c r="T32" i="1"/>
  <c r="U32" i="1"/>
  <c r="W9" i="1"/>
  <c r="W20" i="1"/>
  <c r="V20" i="1"/>
  <c r="U20" i="1"/>
  <c r="T20" i="1"/>
  <c r="W33" i="1"/>
  <c r="T33" i="1"/>
  <c r="V33" i="1"/>
  <c r="U33" i="1"/>
  <c r="V9" i="1"/>
  <c r="W30" i="1"/>
  <c r="W7" i="1"/>
  <c r="U7" i="1"/>
  <c r="V7" i="1"/>
  <c r="T7" i="1"/>
  <c r="T34" i="1" l="1"/>
  <c r="U34" i="1"/>
  <c r="V34" i="1"/>
  <c r="W34" i="1"/>
  <c r="T26" i="1"/>
  <c r="U26" i="1"/>
  <c r="V26" i="1"/>
  <c r="W26" i="1"/>
  <c r="N35" i="1"/>
  <c r="U35" i="1" l="1"/>
  <c r="T35" i="1"/>
  <c r="W35" i="1"/>
  <c r="V35" i="1"/>
</calcChain>
</file>

<file path=xl/sharedStrings.xml><?xml version="1.0" encoding="utf-8"?>
<sst xmlns="http://schemas.openxmlformats.org/spreadsheetml/2006/main" count="253" uniqueCount="88">
  <si>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</si>
  <si>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</si>
  <si>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</si>
  <si>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</si>
  <si>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</si>
  <si>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</si>
  <si>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</si>
  <si>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</si>
  <si>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</si>
  <si>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</si>
  <si>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</si>
  <si>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</si>
  <si>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</si>
  <si>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</si>
  <si>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</si>
  <si>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</si>
  <si>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</si>
  <si>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</si>
  <si>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</si>
  <si>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</si>
  <si>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</si>
  <si>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</si>
  <si>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</si>
  <si>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</si>
  <si>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</si>
  <si>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</si>
  <si>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</si>
  <si>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</si>
  <si>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</si>
  <si>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</si>
  <si>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</si>
  <si>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</si>
  <si>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</si>
  <si>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</si>
  <si>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</si>
  <si>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</si>
  <si>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</si>
  <si>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</si>
  <si>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</si>
  <si>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</si>
  <si>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</si>
  <si>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</si>
  <si>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</si>
  <si>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</si>
  <si>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</si>
  <si>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</si>
  <si>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</si>
  <si>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</si>
  <si>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</si>
  <si>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</si>
  <si>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</si>
  <si>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</si>
  <si>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</si>
  <si>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</si>
  <si>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</si>
  <si>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</si>
  <si>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</si>
  <si>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</si>
  <si>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</si>
  <si>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</si>
  <si>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</si>
  <si>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AMPLIACIÓN DE LA CAPACIDAD DE LOS SERVICIOS DE LAS TECNOLOGÍAS DE INFORMACIÓN EN EL MINCIT  NACIONAL</t>
  </si>
  <si>
    <t>FORTALECIMIENTO DE LOS SERVICIOS BRINDADOS A LOS USUARIOS DE COMERCIO EXTERIOR A NIVEL  NACIONAL</t>
  </si>
  <si>
    <t xml:space="preserve">GASTOS DE INVERSIÓN </t>
  </si>
  <si>
    <t>APLAZAMIENTOS</t>
  </si>
  <si>
    <t>APR. VIGENTE DESPUES DE APLAZAMIENTOS</t>
  </si>
  <si>
    <t>APR. SIN COMPROMETER</t>
  </si>
  <si>
    <t>COMP/ APR</t>
  </si>
  <si>
    <t>OBLIG/ APR</t>
  </si>
  <si>
    <t>MINISTERIO DE COMERCIO INDUSTRIA Y TURISMO</t>
  </si>
  <si>
    <t>EJECUCIÓN PRESUPUESTAL ACUMULADA CON CORTE AL 31 DE MAYO DE 2019</t>
  </si>
  <si>
    <t xml:space="preserve">SUBTOTAL SECRETARIA GENERAL </t>
  </si>
  <si>
    <t xml:space="preserve">TOTAL GASTOS DE INVERSION </t>
  </si>
  <si>
    <t>SUBTOTAL VICEMINISTERIO DE COMERCIO EXTERIOR</t>
  </si>
  <si>
    <t>SUBTOTAL VICEMINISTERIO DE DESARROLLO EMPRESARIAL</t>
  </si>
  <si>
    <t>SUBTOTAL VICEMINISTERIO DE TURISMO</t>
  </si>
  <si>
    <t>GENERADO  : JUNIO 4 DE 2019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</si>
  <si>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</si>
  <si>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</si>
  <si>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</si>
  <si>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</si>
  <si>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</si>
  <si>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Nota 5: Resolución No. 0169 del 30 de enero de 2019 " Por la cual se efectúa un Traslado en el presupuesto de Inversión de la Sección 3501 Ministerio de Comercio Industria y Turismo, Unidad Ejecutora 3501-01 Gestión General en la vigencia fiscal de 2019"</t>
  </si>
  <si>
    <t>Nota 6: Resolución No. 0867 del 20 de marzo  de 2019 " Por la cual se efectúa una distribución en el presupuesto de Gastos de Funcionamiento del Ministerio de Hacienda y Crédito Público para la vigencia fiscal de 2019"  ($ 1.700.000.000)</t>
  </si>
  <si>
    <t>Nota 7: Resolución No. 107 del 28 de marzo de 2019 " Por la cual se efectúa una distribución del Presupuesto de Inversión contenida en el anexo del Decreto de Liquidación del Presupuesto General de la Nación para la vigencia fiscal 2019" ($ 24.659.180.000)</t>
  </si>
  <si>
    <t>Nota 8: Resolución No.1252 del 25 de abril de 2019 " Por la cual se efectúa una distribución en el presupuesto de Gastos de Funcionamiento del Ministerio de Hacienda y Crédito Público para la vigencia fiscal de 2019"  ($ 6.200.000.000)</t>
  </si>
  <si>
    <t>Nota 9: Resolución No.1269 del 29 de abril de 2019 " Por la cual se efectúa una distribución en el presupuesto de Gastos de Funcionamiento del Ministerio de Hacienda y Crédito Público para la vigencia fiscal de 2019"  ($ 7.000.000.000)</t>
  </si>
  <si>
    <t>PAGO/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</si>
</sst>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</font>
    <font>
      <sz val="7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10" fontId="1" fillId="0" borderId="0" xfId="0" applyNumberFormat="1" applyFont="1" applyFill="1" applyBorder="1" applyAlignment="1">
      <alignment horizontal="right" readingOrder="1"/>
    </xf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10" fontId="6" fillId="0" borderId="0" xfId="0" applyNumberFormat="1" applyFont="1" applyFill="1" applyBorder="1"/>
    <xf numFmtId="0" fontId="7" fillId="0" borderId="0" xfId="0" applyFont="1" applyFill="1" applyBorder="1"/>
    <xf numFmtId="165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0" applyNumberFormat="1" applyFont="1" applyFill="1" applyBorder="1" applyAlignment="1">
      <alignment horizontal="right" vertical="center" wrapText="1" readingOrder="1"/>
    </xf>
    <xf numFmtId="165" fontId="4" fillId="3" borderId="1" xfId="0" applyNumberFormat="1" applyFont="1" applyFill="1" applyBorder="1" applyAlignment="1">
      <alignment horizontal="right" vertical="center" wrapText="1" readingOrder="1"/>
    </xf>
    <xf numFmtId="10" fontId="4" fillId="3" borderId="1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419100</xdr:colOff>
      <xdr:row>3</xdr:row>
      <xdr:rowOff>0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4"/>
  <sheetViews>
    <sheetView showGridLines="0" tabSelected="1" topLeftCell="A32" workbookViewId="0">
      <selection activeCell="R8" sqref="R8"/>
    </sheetView>
  </sheetViews>
  <sheetFormatPr baseColWidth="10" defaultRowHeight="15"/>
  <cols>
    <col min="1" max="1" width="4.42578125" customWidth="1"/>
    <col min="2" max="2" width="4.7109375" customWidth="1"/>
    <col min="3" max="4" width="5.42578125" customWidth="1"/>
    <col min="5" max="5" width="6.85546875" customWidth="1"/>
    <col min="6" max="7" width="4.28515625" customWidth="1"/>
    <col min="8" max="8" width="26.140625" customWidth="1"/>
    <col min="9" max="9" width="16.5703125" customWidth="1"/>
    <col min="10" max="10" width="15.28515625" customWidth="1"/>
    <col min="11" max="11" width="15" customWidth="1"/>
    <col min="12" max="12" width="17.5703125" customWidth="1"/>
    <col min="13" max="13" width="15.28515625" customWidth="1"/>
    <col min="14" max="14" width="16.42578125" customWidth="1"/>
    <col min="15" max="15" width="16.28515625" customWidth="1"/>
    <col min="16" max="16" width="15.140625" customWidth="1"/>
    <col min="17" max="17" width="15.7109375" customWidth="1"/>
    <col min="18" max="18" width="14.85546875" customWidth="1"/>
    <col min="19" max="19" width="14.5703125" customWidth="1"/>
    <col min="20" max="20" width="14.7109375" customWidth="1"/>
    <col min="21" max="21" width="7" customWidth="1"/>
    <col min="22" max="22" width="7.5703125" customWidth="1"/>
    <col min="23" max="23" width="6.42578125" customWidth="1"/>
  </cols>
  <sheetData>
    <row r="2" spans="1:25" ht="15.75">
      <c r="A2" s="21" t="s">
        <v>69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5" ht="15.75">
      <c r="A3" s="21" t="s">
        <v>70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5" ht="15.75">
      <c r="A4" s="21" t="s">
        <v>63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5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/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6" t="s">
        <v>76</v>
      </c>
    </row>
    <row r="6" spans="1:25" ht="35.25" thickTop="1" thickBot="1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64</v>
      </c>
      <c r="N6" s="9" t="s">
        <v>65</v>
      </c>
      <c r="O6" s="9" t="s">
        <v>13</v>
      </c>
      <c r="P6" s="9" t="s">
        <v>14</v>
      </c>
      <c r="Q6" s="9" t="s">
        <v>15</v>
      </c>
      <c r="R6" s="9" t="s">
        <v>16</v>
      </c>
      <c r="S6" s="9" t="s">
        <v>17</v>
      </c>
      <c r="T6" s="23" t="s">
        <v>66</v>
      </c>
      <c r="U6" s="23" t="s">
        <v>67</v>
      </c>
      <c r="V6" s="24" t="s">
        <v>68</v>
      </c>
      <c r="W6" s="24" t="s">
        <v>87</v>
      </c>
    </row>
    <row r="7" spans="1:25" ht="96.75" customHeight="1" thickTop="1" thickBot="1">
      <c r="A7" s="6" t="s">
        <v>23</v>
      </c>
      <c r="B7" s="6" t="s">
        <v>24</v>
      </c>
      <c r="C7" s="6" t="s">
        <v>25</v>
      </c>
      <c r="D7" s="6" t="s">
        <v>26</v>
      </c>
      <c r="E7" s="6" t="s">
        <v>18</v>
      </c>
      <c r="F7" s="6" t="s">
        <v>21</v>
      </c>
      <c r="G7" s="6" t="s">
        <v>20</v>
      </c>
      <c r="H7" s="7" t="s">
        <v>27</v>
      </c>
      <c r="I7" s="8">
        <v>4216383673</v>
      </c>
      <c r="J7" s="8">
        <v>0</v>
      </c>
      <c r="K7" s="8">
        <v>0</v>
      </c>
      <c r="L7" s="8">
        <v>4216383673</v>
      </c>
      <c r="M7" s="8">
        <v>0</v>
      </c>
      <c r="N7" s="13">
        <f>+L7-M7</f>
        <v>4216383673</v>
      </c>
      <c r="O7" s="8">
        <v>2754254877.6599998</v>
      </c>
      <c r="P7" s="8">
        <v>1462128795.3399999</v>
      </c>
      <c r="Q7" s="8">
        <v>2754205357.6599998</v>
      </c>
      <c r="R7" s="8">
        <v>731391392.65999997</v>
      </c>
      <c r="S7" s="8">
        <v>651354620.92999995</v>
      </c>
      <c r="T7" s="17">
        <f>+N7-Q7</f>
        <v>1462178315.3400002</v>
      </c>
      <c r="U7" s="18">
        <f>+Q7/N7</f>
        <v>0.65321507036866844</v>
      </c>
      <c r="V7" s="18">
        <f>+R7/N7</f>
        <v>0.17346414590862114</v>
      </c>
      <c r="W7" s="18">
        <f>+S7/N7</f>
        <v>0.15448181936122396</v>
      </c>
      <c r="X7" s="4"/>
      <c r="Y7" s="3"/>
    </row>
    <row r="8" spans="1:25" ht="63" customHeight="1" thickTop="1" thickBot="1">
      <c r="A8" s="6" t="s">
        <v>23</v>
      </c>
      <c r="B8" s="6" t="s">
        <v>24</v>
      </c>
      <c r="C8" s="6" t="s">
        <v>25</v>
      </c>
      <c r="D8" s="6" t="s">
        <v>26</v>
      </c>
      <c r="E8" s="6" t="s">
        <v>18</v>
      </c>
      <c r="F8" s="6" t="s">
        <v>32</v>
      </c>
      <c r="G8" s="6" t="s">
        <v>22</v>
      </c>
      <c r="H8" s="7" t="s">
        <v>62</v>
      </c>
      <c r="I8" s="8">
        <v>5200000000</v>
      </c>
      <c r="J8" s="8">
        <v>0</v>
      </c>
      <c r="K8" s="8">
        <v>0</v>
      </c>
      <c r="L8" s="8">
        <v>5200000000</v>
      </c>
      <c r="M8" s="8">
        <v>0</v>
      </c>
      <c r="N8" s="8">
        <f>+L8-M8</f>
        <v>5200000000</v>
      </c>
      <c r="O8" s="8">
        <v>4280159817.25</v>
      </c>
      <c r="P8" s="8">
        <v>919840182.75</v>
      </c>
      <c r="Q8" s="8">
        <v>4134159817.25</v>
      </c>
      <c r="R8" s="8">
        <v>841672679.60000002</v>
      </c>
      <c r="S8" s="8">
        <v>841672679.60000002</v>
      </c>
      <c r="T8" s="17">
        <f t="shared" ref="T8:T35" si="0">+N8-Q8</f>
        <v>1065840182.75</v>
      </c>
      <c r="U8" s="18">
        <f t="shared" ref="U8:U35" si="1">+Q8/N8</f>
        <v>0.79503073408653846</v>
      </c>
      <c r="V8" s="18">
        <f t="shared" ref="V8:V35" si="2">+R8/N8</f>
        <v>0.1618601306923077</v>
      </c>
      <c r="W8" s="18">
        <f t="shared" ref="W8:W35" si="3">+S8/N8</f>
        <v>0.1618601306923077</v>
      </c>
      <c r="X8" s="4"/>
      <c r="Y8" s="3"/>
    </row>
    <row r="9" spans="1:25" ht="63" customHeight="1" thickTop="1" thickBot="1">
      <c r="A9" s="10" t="s">
        <v>23</v>
      </c>
      <c r="B9" s="10"/>
      <c r="C9" s="10"/>
      <c r="D9" s="10"/>
      <c r="E9" s="10"/>
      <c r="F9" s="10"/>
      <c r="G9" s="10"/>
      <c r="H9" s="11" t="s">
        <v>73</v>
      </c>
      <c r="I9" s="12">
        <f>SUM(I7:I8)</f>
        <v>9416383673</v>
      </c>
      <c r="J9" s="12">
        <f t="shared" ref="J9:S9" si="4">SUM(J7:J8)</f>
        <v>0</v>
      </c>
      <c r="K9" s="12">
        <f t="shared" si="4"/>
        <v>0</v>
      </c>
      <c r="L9" s="12">
        <f t="shared" si="4"/>
        <v>9416383673</v>
      </c>
      <c r="M9" s="12">
        <f t="shared" si="4"/>
        <v>0</v>
      </c>
      <c r="N9" s="12">
        <f t="shared" si="4"/>
        <v>9416383673</v>
      </c>
      <c r="O9" s="12">
        <f t="shared" si="4"/>
        <v>7034414694.9099998</v>
      </c>
      <c r="P9" s="12">
        <f t="shared" si="4"/>
        <v>2381968978.0900002</v>
      </c>
      <c r="Q9" s="12">
        <f t="shared" si="4"/>
        <v>6888365174.9099998</v>
      </c>
      <c r="R9" s="12">
        <f t="shared" si="4"/>
        <v>1573064072.26</v>
      </c>
      <c r="S9" s="12">
        <f t="shared" si="4"/>
        <v>1493027300.53</v>
      </c>
      <c r="T9" s="19">
        <f t="shared" si="0"/>
        <v>2528018498.0900002</v>
      </c>
      <c r="U9" s="20">
        <f t="shared" si="1"/>
        <v>0.73152979042913302</v>
      </c>
      <c r="V9" s="20">
        <f t="shared" si="2"/>
        <v>0.16705607236146441</v>
      </c>
      <c r="W9" s="20">
        <f t="shared" si="3"/>
        <v>0.15855633674008218</v>
      </c>
      <c r="X9" s="4"/>
      <c r="Y9" s="3"/>
    </row>
    <row r="10" spans="1:25" ht="60.75" customHeight="1" thickTop="1" thickBot="1">
      <c r="A10" s="6" t="s">
        <v>23</v>
      </c>
      <c r="B10" s="6" t="s">
        <v>28</v>
      </c>
      <c r="C10" s="6" t="s">
        <v>25</v>
      </c>
      <c r="D10" s="6" t="s">
        <v>29</v>
      </c>
      <c r="E10" s="6" t="s">
        <v>18</v>
      </c>
      <c r="F10" s="6" t="s">
        <v>30</v>
      </c>
      <c r="G10" s="6" t="s">
        <v>20</v>
      </c>
      <c r="H10" s="7" t="s">
        <v>31</v>
      </c>
      <c r="I10" s="8">
        <v>0</v>
      </c>
      <c r="J10" s="8">
        <v>24659180000</v>
      </c>
      <c r="K10" s="8">
        <v>0</v>
      </c>
      <c r="L10" s="8">
        <v>24659180000</v>
      </c>
      <c r="M10" s="8">
        <v>0</v>
      </c>
      <c r="N10" s="13">
        <f t="shared" ref="N10:N25" si="5">+L10-M10</f>
        <v>24659180000</v>
      </c>
      <c r="O10" s="8">
        <v>24659180000</v>
      </c>
      <c r="P10" s="8">
        <v>0</v>
      </c>
      <c r="Q10" s="8">
        <v>6300000000</v>
      </c>
      <c r="R10" s="8">
        <v>0</v>
      </c>
      <c r="S10" s="8">
        <v>0</v>
      </c>
      <c r="T10" s="17">
        <f t="shared" si="0"/>
        <v>18359180000</v>
      </c>
      <c r="U10" s="18">
        <f t="shared" si="1"/>
        <v>0.2554829479325752</v>
      </c>
      <c r="V10" s="18">
        <f t="shared" si="2"/>
        <v>0</v>
      </c>
      <c r="W10" s="18">
        <f t="shared" si="3"/>
        <v>0</v>
      </c>
      <c r="X10" s="4"/>
      <c r="Y10" s="3"/>
    </row>
    <row r="11" spans="1:25" ht="69" customHeight="1" thickTop="1" thickBot="1">
      <c r="A11" s="6" t="s">
        <v>23</v>
      </c>
      <c r="B11" s="6" t="s">
        <v>28</v>
      </c>
      <c r="C11" s="6" t="s">
        <v>25</v>
      </c>
      <c r="D11" s="6" t="s">
        <v>34</v>
      </c>
      <c r="E11" s="6" t="s">
        <v>18</v>
      </c>
      <c r="F11" s="6" t="s">
        <v>19</v>
      </c>
      <c r="G11" s="6" t="s">
        <v>20</v>
      </c>
      <c r="H11" s="7" t="s">
        <v>35</v>
      </c>
      <c r="I11" s="8">
        <v>1239000000</v>
      </c>
      <c r="J11" s="8">
        <v>0</v>
      </c>
      <c r="K11" s="8">
        <v>0</v>
      </c>
      <c r="L11" s="8">
        <v>1239000000</v>
      </c>
      <c r="M11" s="8">
        <v>148000000</v>
      </c>
      <c r="N11" s="13">
        <f t="shared" si="5"/>
        <v>1091000000</v>
      </c>
      <c r="O11" s="8">
        <v>839473470</v>
      </c>
      <c r="P11" s="8">
        <v>251526530</v>
      </c>
      <c r="Q11" s="8">
        <v>0</v>
      </c>
      <c r="R11" s="8">
        <v>0</v>
      </c>
      <c r="S11" s="8">
        <v>0</v>
      </c>
      <c r="T11" s="17">
        <f t="shared" si="0"/>
        <v>1091000000</v>
      </c>
      <c r="U11" s="18">
        <f t="shared" si="1"/>
        <v>0</v>
      </c>
      <c r="V11" s="18">
        <f t="shared" si="2"/>
        <v>0</v>
      </c>
      <c r="W11" s="18">
        <f t="shared" si="3"/>
        <v>0</v>
      </c>
      <c r="X11" s="4"/>
      <c r="Y11" s="3"/>
    </row>
    <row r="12" spans="1:25" ht="66.75" customHeight="1" thickTop="1" thickBot="1">
      <c r="A12" s="6" t="s">
        <v>23</v>
      </c>
      <c r="B12" s="6" t="s">
        <v>28</v>
      </c>
      <c r="C12" s="6" t="s">
        <v>25</v>
      </c>
      <c r="D12" s="6" t="s">
        <v>34</v>
      </c>
      <c r="E12" s="6" t="s">
        <v>18</v>
      </c>
      <c r="F12" s="6" t="s">
        <v>21</v>
      </c>
      <c r="G12" s="6" t="s">
        <v>20</v>
      </c>
      <c r="H12" s="7" t="s">
        <v>35</v>
      </c>
      <c r="I12" s="8">
        <v>4800000000</v>
      </c>
      <c r="J12" s="8">
        <v>0</v>
      </c>
      <c r="K12" s="8">
        <v>0</v>
      </c>
      <c r="L12" s="8">
        <v>4800000000</v>
      </c>
      <c r="M12" s="8">
        <v>0</v>
      </c>
      <c r="N12" s="13">
        <f t="shared" si="5"/>
        <v>4800000000</v>
      </c>
      <c r="O12" s="8">
        <v>4613406871.3999996</v>
      </c>
      <c r="P12" s="8">
        <v>186593128.59999999</v>
      </c>
      <c r="Q12" s="8">
        <v>2127953713.4000001</v>
      </c>
      <c r="R12" s="8">
        <v>444279701.39999998</v>
      </c>
      <c r="S12" s="8">
        <v>397445333.39999998</v>
      </c>
      <c r="T12" s="17">
        <f t="shared" si="0"/>
        <v>2672046286.5999999</v>
      </c>
      <c r="U12" s="18">
        <f t="shared" si="1"/>
        <v>0.44332369029166668</v>
      </c>
      <c r="V12" s="18">
        <f t="shared" si="2"/>
        <v>9.2558271124999994E-2</v>
      </c>
      <c r="W12" s="18">
        <f t="shared" si="3"/>
        <v>8.2801111124999993E-2</v>
      </c>
      <c r="X12" s="4"/>
      <c r="Y12" s="3"/>
    </row>
    <row r="13" spans="1:25" ht="87.75" customHeight="1" thickTop="1" thickBot="1">
      <c r="A13" s="6" t="s">
        <v>23</v>
      </c>
      <c r="B13" s="6" t="s">
        <v>28</v>
      </c>
      <c r="C13" s="6" t="s">
        <v>25</v>
      </c>
      <c r="D13" s="6" t="s">
        <v>36</v>
      </c>
      <c r="E13" s="6" t="s">
        <v>18</v>
      </c>
      <c r="F13" s="6" t="s">
        <v>19</v>
      </c>
      <c r="G13" s="6" t="s">
        <v>20</v>
      </c>
      <c r="H13" s="7" t="s">
        <v>37</v>
      </c>
      <c r="I13" s="8">
        <v>1000000000</v>
      </c>
      <c r="J13" s="8">
        <v>0</v>
      </c>
      <c r="K13" s="8">
        <v>0</v>
      </c>
      <c r="L13" s="8">
        <v>1000000000</v>
      </c>
      <c r="M13" s="8">
        <v>0</v>
      </c>
      <c r="N13" s="13">
        <f t="shared" si="5"/>
        <v>1000000000</v>
      </c>
      <c r="O13" s="8">
        <v>1000000000</v>
      </c>
      <c r="P13" s="8">
        <v>0</v>
      </c>
      <c r="Q13" s="8">
        <v>1000000000</v>
      </c>
      <c r="R13" s="8">
        <v>0</v>
      </c>
      <c r="S13" s="8">
        <v>0</v>
      </c>
      <c r="T13" s="17">
        <f t="shared" si="0"/>
        <v>0</v>
      </c>
      <c r="U13" s="18">
        <f t="shared" si="1"/>
        <v>1</v>
      </c>
      <c r="V13" s="18">
        <f t="shared" si="2"/>
        <v>0</v>
      </c>
      <c r="W13" s="18">
        <f t="shared" si="3"/>
        <v>0</v>
      </c>
      <c r="X13" s="4"/>
      <c r="Y13" s="3"/>
    </row>
    <row r="14" spans="1:25" ht="77.25" customHeight="1" thickTop="1" thickBot="1">
      <c r="A14" s="6" t="s">
        <v>23</v>
      </c>
      <c r="B14" s="6" t="s">
        <v>28</v>
      </c>
      <c r="C14" s="6" t="s">
        <v>25</v>
      </c>
      <c r="D14" s="6" t="s">
        <v>36</v>
      </c>
      <c r="E14" s="6" t="s">
        <v>18</v>
      </c>
      <c r="F14" s="6" t="s">
        <v>21</v>
      </c>
      <c r="G14" s="6" t="s">
        <v>20</v>
      </c>
      <c r="H14" s="7" t="s">
        <v>37</v>
      </c>
      <c r="I14" s="8">
        <v>19000000000</v>
      </c>
      <c r="J14" s="8">
        <v>0</v>
      </c>
      <c r="K14" s="8">
        <v>0</v>
      </c>
      <c r="L14" s="8">
        <v>19000000000</v>
      </c>
      <c r="M14" s="8">
        <v>0</v>
      </c>
      <c r="N14" s="13">
        <f t="shared" si="5"/>
        <v>19000000000</v>
      </c>
      <c r="O14" s="8">
        <v>19000000000</v>
      </c>
      <c r="P14" s="8">
        <v>0</v>
      </c>
      <c r="Q14" s="8">
        <v>19000000000</v>
      </c>
      <c r="R14" s="8">
        <v>144000000</v>
      </c>
      <c r="S14" s="8">
        <v>144000000</v>
      </c>
      <c r="T14" s="17">
        <f t="shared" si="0"/>
        <v>0</v>
      </c>
      <c r="U14" s="18">
        <f t="shared" si="1"/>
        <v>1</v>
      </c>
      <c r="V14" s="18">
        <f t="shared" si="2"/>
        <v>7.5789473684210523E-3</v>
      </c>
      <c r="W14" s="18">
        <f t="shared" si="3"/>
        <v>7.5789473684210523E-3</v>
      </c>
      <c r="X14" s="4"/>
      <c r="Y14" s="3"/>
    </row>
    <row r="15" spans="1:25" ht="66" customHeight="1" thickTop="1" thickBot="1">
      <c r="A15" s="6" t="s">
        <v>23</v>
      </c>
      <c r="B15" s="6" t="s">
        <v>28</v>
      </c>
      <c r="C15" s="6" t="s">
        <v>25</v>
      </c>
      <c r="D15" s="6" t="s">
        <v>38</v>
      </c>
      <c r="E15" s="6" t="s">
        <v>18</v>
      </c>
      <c r="F15" s="6" t="s">
        <v>19</v>
      </c>
      <c r="G15" s="6" t="s">
        <v>20</v>
      </c>
      <c r="H15" s="7" t="s">
        <v>39</v>
      </c>
      <c r="I15" s="8">
        <v>1000000000</v>
      </c>
      <c r="J15" s="8">
        <v>0</v>
      </c>
      <c r="K15" s="8">
        <v>0</v>
      </c>
      <c r="L15" s="8">
        <v>1000000000</v>
      </c>
      <c r="M15" s="8">
        <v>0</v>
      </c>
      <c r="N15" s="13">
        <f t="shared" si="5"/>
        <v>1000000000</v>
      </c>
      <c r="O15" s="8">
        <v>1000000000</v>
      </c>
      <c r="P15" s="8">
        <v>0</v>
      </c>
      <c r="Q15" s="8">
        <v>1000000000</v>
      </c>
      <c r="R15" s="8">
        <v>1000000000</v>
      </c>
      <c r="S15" s="8">
        <v>500000000</v>
      </c>
      <c r="T15" s="17">
        <f t="shared" si="0"/>
        <v>0</v>
      </c>
      <c r="U15" s="18">
        <f t="shared" si="1"/>
        <v>1</v>
      </c>
      <c r="V15" s="18">
        <f t="shared" si="2"/>
        <v>1</v>
      </c>
      <c r="W15" s="18">
        <f t="shared" si="3"/>
        <v>0.5</v>
      </c>
      <c r="X15" s="4"/>
      <c r="Y15" s="3"/>
    </row>
    <row r="16" spans="1:25" ht="46.5" thickTop="1" thickBot="1">
      <c r="A16" s="6" t="s">
        <v>23</v>
      </c>
      <c r="B16" s="6" t="s">
        <v>28</v>
      </c>
      <c r="C16" s="6" t="s">
        <v>25</v>
      </c>
      <c r="D16" s="6" t="s">
        <v>40</v>
      </c>
      <c r="E16" s="6" t="s">
        <v>18</v>
      </c>
      <c r="F16" s="6" t="s">
        <v>19</v>
      </c>
      <c r="G16" s="6" t="s">
        <v>20</v>
      </c>
      <c r="H16" s="7" t="s">
        <v>41</v>
      </c>
      <c r="I16" s="8">
        <v>1000000000</v>
      </c>
      <c r="J16" s="8">
        <v>0</v>
      </c>
      <c r="K16" s="8">
        <v>0</v>
      </c>
      <c r="L16" s="8">
        <v>1000000000</v>
      </c>
      <c r="M16" s="8">
        <v>0</v>
      </c>
      <c r="N16" s="13">
        <f t="shared" si="5"/>
        <v>1000000000</v>
      </c>
      <c r="O16" s="8">
        <v>884781278.25</v>
      </c>
      <c r="P16" s="8">
        <v>115218721.75</v>
      </c>
      <c r="Q16" s="8">
        <v>300000000</v>
      </c>
      <c r="R16" s="8">
        <v>0</v>
      </c>
      <c r="S16" s="8">
        <v>0</v>
      </c>
      <c r="T16" s="17">
        <f t="shared" si="0"/>
        <v>700000000</v>
      </c>
      <c r="U16" s="18">
        <f t="shared" si="1"/>
        <v>0.3</v>
      </c>
      <c r="V16" s="18">
        <f t="shared" si="2"/>
        <v>0</v>
      </c>
      <c r="W16" s="18">
        <f t="shared" si="3"/>
        <v>0</v>
      </c>
      <c r="X16" s="4"/>
      <c r="Y16" s="3"/>
    </row>
    <row r="17" spans="1:25" ht="59.25" customHeight="1" thickTop="1" thickBot="1">
      <c r="A17" s="6" t="s">
        <v>23</v>
      </c>
      <c r="B17" s="6" t="s">
        <v>28</v>
      </c>
      <c r="C17" s="6" t="s">
        <v>25</v>
      </c>
      <c r="D17" s="6" t="s">
        <v>40</v>
      </c>
      <c r="E17" s="6" t="s">
        <v>18</v>
      </c>
      <c r="F17" s="6" t="s">
        <v>21</v>
      </c>
      <c r="G17" s="6" t="s">
        <v>20</v>
      </c>
      <c r="H17" s="7" t="s">
        <v>41</v>
      </c>
      <c r="I17" s="8">
        <v>6200000000</v>
      </c>
      <c r="J17" s="8">
        <v>1400000000</v>
      </c>
      <c r="K17" s="8">
        <v>0</v>
      </c>
      <c r="L17" s="8">
        <v>7600000000</v>
      </c>
      <c r="M17" s="8">
        <v>0</v>
      </c>
      <c r="N17" s="13">
        <f t="shared" si="5"/>
        <v>7600000000</v>
      </c>
      <c r="O17" s="8">
        <v>7348605227</v>
      </c>
      <c r="P17" s="8">
        <v>251394773</v>
      </c>
      <c r="Q17" s="8">
        <v>3192386505.25</v>
      </c>
      <c r="R17" s="8">
        <v>690424284.25</v>
      </c>
      <c r="S17" s="8">
        <v>660431285.25</v>
      </c>
      <c r="T17" s="17">
        <f t="shared" si="0"/>
        <v>4407613494.75</v>
      </c>
      <c r="U17" s="18">
        <f t="shared" si="1"/>
        <v>0.42005085595394737</v>
      </c>
      <c r="V17" s="18">
        <f t="shared" si="2"/>
        <v>9.0845300559210529E-2</v>
      </c>
      <c r="W17" s="18">
        <f t="shared" si="3"/>
        <v>8.6898853322368422E-2</v>
      </c>
      <c r="X17" s="4"/>
      <c r="Y17" s="3"/>
    </row>
    <row r="18" spans="1:25" ht="66.75" customHeight="1" thickTop="1" thickBot="1">
      <c r="A18" s="6" t="s">
        <v>23</v>
      </c>
      <c r="B18" s="6" t="s">
        <v>28</v>
      </c>
      <c r="C18" s="6" t="s">
        <v>25</v>
      </c>
      <c r="D18" s="6" t="s">
        <v>42</v>
      </c>
      <c r="E18" s="6" t="s">
        <v>18</v>
      </c>
      <c r="F18" s="6" t="s">
        <v>21</v>
      </c>
      <c r="G18" s="6" t="s">
        <v>20</v>
      </c>
      <c r="H18" s="7" t="s">
        <v>43</v>
      </c>
      <c r="I18" s="8">
        <v>14973355723</v>
      </c>
      <c r="J18" s="8">
        <v>0</v>
      </c>
      <c r="K18" s="8">
        <v>0</v>
      </c>
      <c r="L18" s="8">
        <v>14973355723</v>
      </c>
      <c r="M18" s="8">
        <v>0</v>
      </c>
      <c r="N18" s="13">
        <f t="shared" si="5"/>
        <v>14973355723</v>
      </c>
      <c r="O18" s="8">
        <v>14921236413.5</v>
      </c>
      <c r="P18" s="8">
        <v>52119309.5</v>
      </c>
      <c r="Q18" s="8">
        <v>732840341.5</v>
      </c>
      <c r="R18" s="8">
        <v>188245148.5</v>
      </c>
      <c r="S18" s="8">
        <v>176970685.5</v>
      </c>
      <c r="T18" s="17">
        <f t="shared" si="0"/>
        <v>14240515381.5</v>
      </c>
      <c r="U18" s="18">
        <f t="shared" si="1"/>
        <v>4.8942959417861955E-2</v>
      </c>
      <c r="V18" s="18">
        <f t="shared" si="2"/>
        <v>1.2572008037640074E-2</v>
      </c>
      <c r="W18" s="18">
        <f t="shared" si="3"/>
        <v>1.1819039684481822E-2</v>
      </c>
      <c r="X18" s="4"/>
      <c r="Y18" s="3"/>
    </row>
    <row r="19" spans="1:25" ht="54" customHeight="1" thickTop="1" thickBot="1">
      <c r="A19" s="6" t="s">
        <v>23</v>
      </c>
      <c r="B19" s="6" t="s">
        <v>28</v>
      </c>
      <c r="C19" s="6" t="s">
        <v>25</v>
      </c>
      <c r="D19" s="6" t="s">
        <v>46</v>
      </c>
      <c r="E19" s="6" t="s">
        <v>18</v>
      </c>
      <c r="F19" s="6" t="s">
        <v>19</v>
      </c>
      <c r="G19" s="6" t="s">
        <v>20</v>
      </c>
      <c r="H19" s="7" t="s">
        <v>47</v>
      </c>
      <c r="I19" s="8">
        <v>1000000000</v>
      </c>
      <c r="J19" s="8">
        <v>0</v>
      </c>
      <c r="K19" s="8">
        <v>0</v>
      </c>
      <c r="L19" s="8">
        <v>1000000000</v>
      </c>
      <c r="M19" s="8">
        <v>0</v>
      </c>
      <c r="N19" s="13">
        <f t="shared" si="5"/>
        <v>1000000000</v>
      </c>
      <c r="O19" s="8">
        <v>1000000000</v>
      </c>
      <c r="P19" s="8">
        <v>0</v>
      </c>
      <c r="Q19" s="8">
        <v>0</v>
      </c>
      <c r="R19" s="8">
        <v>0</v>
      </c>
      <c r="S19" s="8">
        <v>0</v>
      </c>
      <c r="T19" s="17">
        <f t="shared" si="0"/>
        <v>1000000000</v>
      </c>
      <c r="U19" s="18">
        <f t="shared" si="1"/>
        <v>0</v>
      </c>
      <c r="V19" s="18">
        <f t="shared" si="2"/>
        <v>0</v>
      </c>
      <c r="W19" s="18">
        <f t="shared" si="3"/>
        <v>0</v>
      </c>
      <c r="X19" s="4"/>
      <c r="Y19" s="3"/>
    </row>
    <row r="20" spans="1:25" ht="63.75" customHeight="1" thickTop="1" thickBot="1">
      <c r="A20" s="6" t="s">
        <v>23</v>
      </c>
      <c r="B20" s="6" t="s">
        <v>28</v>
      </c>
      <c r="C20" s="6" t="s">
        <v>25</v>
      </c>
      <c r="D20" s="6" t="s">
        <v>46</v>
      </c>
      <c r="E20" s="6" t="s">
        <v>18</v>
      </c>
      <c r="F20" s="6" t="s">
        <v>21</v>
      </c>
      <c r="G20" s="6" t="s">
        <v>20</v>
      </c>
      <c r="H20" s="7" t="s">
        <v>47</v>
      </c>
      <c r="I20" s="8">
        <v>2500000000</v>
      </c>
      <c r="J20" s="8">
        <v>0</v>
      </c>
      <c r="K20" s="8">
        <v>1400000000</v>
      </c>
      <c r="L20" s="8">
        <v>1100000000</v>
      </c>
      <c r="M20" s="8">
        <v>0</v>
      </c>
      <c r="N20" s="13">
        <f t="shared" si="5"/>
        <v>1100000000</v>
      </c>
      <c r="O20" s="8">
        <v>866500000</v>
      </c>
      <c r="P20" s="8">
        <v>233500000</v>
      </c>
      <c r="Q20" s="8">
        <v>0</v>
      </c>
      <c r="R20" s="8">
        <v>0</v>
      </c>
      <c r="S20" s="8">
        <v>0</v>
      </c>
      <c r="T20" s="17">
        <f t="shared" si="0"/>
        <v>1100000000</v>
      </c>
      <c r="U20" s="18">
        <f t="shared" si="1"/>
        <v>0</v>
      </c>
      <c r="V20" s="18">
        <f t="shared" si="2"/>
        <v>0</v>
      </c>
      <c r="W20" s="18">
        <f t="shared" si="3"/>
        <v>0</v>
      </c>
      <c r="X20" s="4"/>
      <c r="Y20" s="3"/>
    </row>
    <row r="21" spans="1:25" ht="102.75" customHeight="1" thickTop="1" thickBot="1">
      <c r="A21" s="6" t="s">
        <v>23</v>
      </c>
      <c r="B21" s="6" t="s">
        <v>28</v>
      </c>
      <c r="C21" s="6" t="s">
        <v>25</v>
      </c>
      <c r="D21" s="6" t="s">
        <v>48</v>
      </c>
      <c r="E21" s="6" t="s">
        <v>18</v>
      </c>
      <c r="F21" s="6" t="s">
        <v>19</v>
      </c>
      <c r="G21" s="6" t="s">
        <v>20</v>
      </c>
      <c r="H21" s="7" t="s">
        <v>49</v>
      </c>
      <c r="I21" s="8">
        <v>1029000000</v>
      </c>
      <c r="J21" s="8">
        <v>0</v>
      </c>
      <c r="K21" s="8">
        <v>0</v>
      </c>
      <c r="L21" s="8">
        <v>1029000000</v>
      </c>
      <c r="M21" s="8">
        <v>0</v>
      </c>
      <c r="N21" s="13">
        <f t="shared" si="5"/>
        <v>1029000000</v>
      </c>
      <c r="O21" s="8">
        <v>919000000</v>
      </c>
      <c r="P21" s="8">
        <v>110000000</v>
      </c>
      <c r="Q21" s="8">
        <v>0</v>
      </c>
      <c r="R21" s="8">
        <v>0</v>
      </c>
      <c r="S21" s="8">
        <v>0</v>
      </c>
      <c r="T21" s="17">
        <f t="shared" si="0"/>
        <v>1029000000</v>
      </c>
      <c r="U21" s="18">
        <f t="shared" si="1"/>
        <v>0</v>
      </c>
      <c r="V21" s="18">
        <f t="shared" si="2"/>
        <v>0</v>
      </c>
      <c r="W21" s="18">
        <f t="shared" si="3"/>
        <v>0</v>
      </c>
      <c r="X21" s="4"/>
      <c r="Y21" s="3"/>
    </row>
    <row r="22" spans="1:25" ht="102.75" customHeight="1" thickTop="1" thickBot="1">
      <c r="A22" s="6" t="s">
        <v>23</v>
      </c>
      <c r="B22" s="6" t="s">
        <v>28</v>
      </c>
      <c r="C22" s="6" t="s">
        <v>25</v>
      </c>
      <c r="D22" s="6" t="s">
        <v>48</v>
      </c>
      <c r="E22" s="6" t="s">
        <v>18</v>
      </c>
      <c r="F22" s="6" t="s">
        <v>21</v>
      </c>
      <c r="G22" s="6" t="s">
        <v>20</v>
      </c>
      <c r="H22" s="7" t="s">
        <v>49</v>
      </c>
      <c r="I22" s="8">
        <v>3971000000</v>
      </c>
      <c r="J22" s="8">
        <v>0</v>
      </c>
      <c r="K22" s="8">
        <v>0</v>
      </c>
      <c r="L22" s="8">
        <v>3971000000</v>
      </c>
      <c r="M22" s="8">
        <v>0</v>
      </c>
      <c r="N22" s="13">
        <f t="shared" si="5"/>
        <v>3971000000</v>
      </c>
      <c r="O22" s="8">
        <v>3521291815</v>
      </c>
      <c r="P22" s="8">
        <v>449708185</v>
      </c>
      <c r="Q22" s="8">
        <v>2694070007</v>
      </c>
      <c r="R22" s="8">
        <v>2159093426</v>
      </c>
      <c r="S22" s="8">
        <v>2155489608</v>
      </c>
      <c r="T22" s="17">
        <f t="shared" si="0"/>
        <v>1276929993</v>
      </c>
      <c r="U22" s="18">
        <f t="shared" si="1"/>
        <v>0.67843616393855455</v>
      </c>
      <c r="V22" s="18">
        <f t="shared" si="2"/>
        <v>0.54371529236968019</v>
      </c>
      <c r="W22" s="18">
        <f t="shared" si="3"/>
        <v>0.54280775824729288</v>
      </c>
      <c r="X22" s="4"/>
      <c r="Y22" s="3"/>
    </row>
    <row r="23" spans="1:25" ht="56.25" customHeight="1" thickTop="1" thickBot="1">
      <c r="A23" s="6" t="s">
        <v>23</v>
      </c>
      <c r="B23" s="6" t="s">
        <v>50</v>
      </c>
      <c r="C23" s="6" t="s">
        <v>25</v>
      </c>
      <c r="D23" s="6" t="s">
        <v>51</v>
      </c>
      <c r="E23" s="6" t="s">
        <v>18</v>
      </c>
      <c r="F23" s="6" t="s">
        <v>21</v>
      </c>
      <c r="G23" s="6" t="s">
        <v>20</v>
      </c>
      <c r="H23" s="7" t="s">
        <v>52</v>
      </c>
      <c r="I23" s="8">
        <v>180000000</v>
      </c>
      <c r="J23" s="8">
        <v>0</v>
      </c>
      <c r="K23" s="8">
        <v>0</v>
      </c>
      <c r="L23" s="8">
        <v>180000000</v>
      </c>
      <c r="M23" s="8">
        <v>0</v>
      </c>
      <c r="N23" s="13">
        <f t="shared" si="5"/>
        <v>180000000</v>
      </c>
      <c r="O23" s="8">
        <v>145273482</v>
      </c>
      <c r="P23" s="8">
        <v>34726518</v>
      </c>
      <c r="Q23" s="8">
        <v>74273482</v>
      </c>
      <c r="R23" s="8">
        <v>16798582</v>
      </c>
      <c r="S23" s="8">
        <v>16798582</v>
      </c>
      <c r="T23" s="17">
        <f t="shared" si="0"/>
        <v>105726518</v>
      </c>
      <c r="U23" s="18">
        <f t="shared" si="1"/>
        <v>0.41263045555555555</v>
      </c>
      <c r="V23" s="18">
        <f t="shared" si="2"/>
        <v>9.3325455555555561E-2</v>
      </c>
      <c r="W23" s="18">
        <f t="shared" si="3"/>
        <v>9.3325455555555561E-2</v>
      </c>
      <c r="X23" s="4"/>
      <c r="Y23" s="3"/>
    </row>
    <row r="24" spans="1:25" ht="119.25" customHeight="1" thickTop="1" thickBot="1">
      <c r="A24" s="6" t="s">
        <v>23</v>
      </c>
      <c r="B24" s="6" t="s">
        <v>50</v>
      </c>
      <c r="C24" s="6" t="s">
        <v>25</v>
      </c>
      <c r="D24" s="6" t="s">
        <v>53</v>
      </c>
      <c r="E24" s="6" t="s">
        <v>18</v>
      </c>
      <c r="F24" s="6" t="s">
        <v>21</v>
      </c>
      <c r="G24" s="6" t="s">
        <v>20</v>
      </c>
      <c r="H24" s="7" t="s">
        <v>54</v>
      </c>
      <c r="I24" s="8">
        <v>300000000</v>
      </c>
      <c r="J24" s="8">
        <v>0</v>
      </c>
      <c r="K24" s="8">
        <v>0</v>
      </c>
      <c r="L24" s="8">
        <v>300000000</v>
      </c>
      <c r="M24" s="8">
        <v>0</v>
      </c>
      <c r="N24" s="13">
        <f t="shared" si="5"/>
        <v>300000000</v>
      </c>
      <c r="O24" s="8">
        <v>180000000</v>
      </c>
      <c r="P24" s="8">
        <v>120000000</v>
      </c>
      <c r="Q24" s="8">
        <v>5000000</v>
      </c>
      <c r="R24" s="8">
        <v>5000000</v>
      </c>
      <c r="S24" s="8">
        <v>5000000</v>
      </c>
      <c r="T24" s="17">
        <f t="shared" si="0"/>
        <v>295000000</v>
      </c>
      <c r="U24" s="18">
        <f t="shared" si="1"/>
        <v>1.6666666666666666E-2</v>
      </c>
      <c r="V24" s="18">
        <f t="shared" si="2"/>
        <v>1.6666666666666666E-2</v>
      </c>
      <c r="W24" s="18">
        <f t="shared" si="3"/>
        <v>1.6666666666666666E-2</v>
      </c>
      <c r="X24" s="4"/>
      <c r="Y24" s="3"/>
    </row>
    <row r="25" spans="1:25" ht="85.5" customHeight="1" thickTop="1" thickBot="1">
      <c r="A25" s="6" t="s">
        <v>23</v>
      </c>
      <c r="B25" s="6" t="s">
        <v>50</v>
      </c>
      <c r="C25" s="6" t="s">
        <v>25</v>
      </c>
      <c r="D25" s="6" t="s">
        <v>55</v>
      </c>
      <c r="E25" s="6" t="s">
        <v>18</v>
      </c>
      <c r="F25" s="6" t="s">
        <v>21</v>
      </c>
      <c r="G25" s="6" t="s">
        <v>20</v>
      </c>
      <c r="H25" s="7" t="s">
        <v>56</v>
      </c>
      <c r="I25" s="8">
        <v>140000557</v>
      </c>
      <c r="J25" s="8">
        <v>0</v>
      </c>
      <c r="K25" s="8">
        <v>0</v>
      </c>
      <c r="L25" s="8">
        <v>140000557</v>
      </c>
      <c r="M25" s="8">
        <v>0</v>
      </c>
      <c r="N25" s="13">
        <f t="shared" si="5"/>
        <v>140000557</v>
      </c>
      <c r="O25" s="8">
        <v>84390476.239999995</v>
      </c>
      <c r="P25" s="8">
        <v>55610080.759999998</v>
      </c>
      <c r="Q25" s="8">
        <v>84390476.239999995</v>
      </c>
      <c r="R25" s="8">
        <v>45833782.240000002</v>
      </c>
      <c r="S25" s="8">
        <v>43089346.240000002</v>
      </c>
      <c r="T25" s="17">
        <f t="shared" si="0"/>
        <v>55610080.760000005</v>
      </c>
      <c r="U25" s="18">
        <f t="shared" si="1"/>
        <v>0.60278671776998716</v>
      </c>
      <c r="V25" s="18">
        <f t="shared" si="2"/>
        <v>0.32738285634106445</v>
      </c>
      <c r="W25" s="18">
        <f t="shared" si="3"/>
        <v>0.30777982004743026</v>
      </c>
      <c r="X25" s="4"/>
      <c r="Y25" s="3"/>
    </row>
    <row r="26" spans="1:25" ht="42" customHeight="1" thickTop="1" thickBot="1">
      <c r="A26" s="10"/>
      <c r="B26" s="10"/>
      <c r="C26" s="10"/>
      <c r="D26" s="10"/>
      <c r="E26" s="10"/>
      <c r="F26" s="10"/>
      <c r="G26" s="10"/>
      <c r="H26" s="11" t="s">
        <v>74</v>
      </c>
      <c r="I26" s="12">
        <f>SUM(I10:I25)</f>
        <v>58332356280</v>
      </c>
      <c r="J26" s="12">
        <f t="shared" ref="J26:S26" si="6">SUM(J10:J25)</f>
        <v>26059180000</v>
      </c>
      <c r="K26" s="12">
        <f t="shared" si="6"/>
        <v>1400000000</v>
      </c>
      <c r="L26" s="12">
        <f t="shared" si="6"/>
        <v>82991536280</v>
      </c>
      <c r="M26" s="12">
        <f t="shared" si="6"/>
        <v>148000000</v>
      </c>
      <c r="N26" s="12">
        <f t="shared" si="6"/>
        <v>82843536280</v>
      </c>
      <c r="O26" s="12">
        <f t="shared" si="6"/>
        <v>80983139033.389999</v>
      </c>
      <c r="P26" s="12">
        <f t="shared" si="6"/>
        <v>1860397246.6099999</v>
      </c>
      <c r="Q26" s="12">
        <f t="shared" si="6"/>
        <v>36510914525.389999</v>
      </c>
      <c r="R26" s="12">
        <f t="shared" si="6"/>
        <v>4693674924.3899994</v>
      </c>
      <c r="S26" s="12">
        <f t="shared" si="6"/>
        <v>4099224840.3899999</v>
      </c>
      <c r="T26" s="19">
        <f t="shared" si="0"/>
        <v>46332621754.610001</v>
      </c>
      <c r="U26" s="20">
        <f t="shared" si="1"/>
        <v>0.44072134248335348</v>
      </c>
      <c r="V26" s="20">
        <f t="shared" si="2"/>
        <v>5.6657104888980236E-2</v>
      </c>
      <c r="W26" s="20">
        <f t="shared" si="3"/>
        <v>4.9481528969685357E-2</v>
      </c>
      <c r="X26" s="4"/>
      <c r="Y26" s="3"/>
    </row>
    <row r="27" spans="1:25" ht="63" customHeight="1" thickTop="1" thickBot="1">
      <c r="A27" s="6" t="s">
        <v>23</v>
      </c>
      <c r="B27" s="6" t="s">
        <v>28</v>
      </c>
      <c r="C27" s="6" t="s">
        <v>25</v>
      </c>
      <c r="D27" s="6" t="s">
        <v>32</v>
      </c>
      <c r="E27" s="6" t="s">
        <v>18</v>
      </c>
      <c r="F27" s="6" t="s">
        <v>21</v>
      </c>
      <c r="G27" s="6" t="s">
        <v>20</v>
      </c>
      <c r="H27" s="7" t="s">
        <v>33</v>
      </c>
      <c r="I27" s="8">
        <v>9116701608</v>
      </c>
      <c r="J27" s="8">
        <v>0</v>
      </c>
      <c r="K27" s="8">
        <v>0</v>
      </c>
      <c r="L27" s="8">
        <v>9116701608</v>
      </c>
      <c r="M27" s="8">
        <v>0</v>
      </c>
      <c r="N27" s="13">
        <f>+L27-M27</f>
        <v>9116701608</v>
      </c>
      <c r="O27" s="8">
        <v>8847931126.9599991</v>
      </c>
      <c r="P27" s="8">
        <v>268770481.04000002</v>
      </c>
      <c r="Q27" s="8">
        <v>3661056183.5599999</v>
      </c>
      <c r="R27" s="8">
        <v>961449953.48000002</v>
      </c>
      <c r="S27" s="8">
        <v>840712558.48000002</v>
      </c>
      <c r="T27" s="17">
        <f t="shared" si="0"/>
        <v>5455645424.4400005</v>
      </c>
      <c r="U27" s="18">
        <f t="shared" si="1"/>
        <v>0.40157683567787117</v>
      </c>
      <c r="V27" s="18">
        <f t="shared" si="2"/>
        <v>0.10546028539930689</v>
      </c>
      <c r="W27" s="18">
        <f t="shared" si="3"/>
        <v>9.2216746212497078E-2</v>
      </c>
      <c r="X27" s="4"/>
      <c r="Y27" s="3"/>
    </row>
    <row r="28" spans="1:25" ht="60" customHeight="1" thickTop="1" thickBot="1">
      <c r="A28" s="6" t="s">
        <v>23</v>
      </c>
      <c r="B28" s="6" t="s">
        <v>28</v>
      </c>
      <c r="C28" s="6" t="s">
        <v>25</v>
      </c>
      <c r="D28" s="6" t="s">
        <v>44</v>
      </c>
      <c r="E28" s="6" t="s">
        <v>18</v>
      </c>
      <c r="F28" s="6" t="s">
        <v>19</v>
      </c>
      <c r="G28" s="6" t="s">
        <v>20</v>
      </c>
      <c r="H28" s="7" t="s">
        <v>45</v>
      </c>
      <c r="I28" s="8">
        <v>96004000000</v>
      </c>
      <c r="J28" s="8">
        <v>0</v>
      </c>
      <c r="K28" s="8">
        <v>0</v>
      </c>
      <c r="L28" s="8">
        <v>96004000000</v>
      </c>
      <c r="M28" s="8">
        <v>31000000000</v>
      </c>
      <c r="N28" s="13">
        <f>+L28-M28</f>
        <v>65004000000</v>
      </c>
      <c r="O28" s="8">
        <v>65004000000</v>
      </c>
      <c r="P28" s="8">
        <v>0</v>
      </c>
      <c r="Q28" s="8">
        <v>65004000000</v>
      </c>
      <c r="R28" s="8">
        <v>0</v>
      </c>
      <c r="S28" s="8">
        <v>0</v>
      </c>
      <c r="T28" s="17">
        <f t="shared" si="0"/>
        <v>0</v>
      </c>
      <c r="U28" s="18">
        <f t="shared" si="1"/>
        <v>1</v>
      </c>
      <c r="V28" s="18">
        <f t="shared" si="2"/>
        <v>0</v>
      </c>
      <c r="W28" s="18">
        <f t="shared" si="3"/>
        <v>0</v>
      </c>
      <c r="X28" s="4"/>
      <c r="Y28" s="3"/>
    </row>
    <row r="29" spans="1:25" ht="46.5" thickTop="1" thickBot="1">
      <c r="A29" s="6" t="s">
        <v>23</v>
      </c>
      <c r="B29" s="6" t="s">
        <v>57</v>
      </c>
      <c r="C29" s="6" t="s">
        <v>25</v>
      </c>
      <c r="D29" s="6" t="s">
        <v>59</v>
      </c>
      <c r="E29" s="6" t="s">
        <v>18</v>
      </c>
      <c r="F29" s="6" t="s">
        <v>21</v>
      </c>
      <c r="G29" s="6" t="s">
        <v>20</v>
      </c>
      <c r="H29" s="7" t="s">
        <v>60</v>
      </c>
      <c r="I29" s="8">
        <v>1000000000</v>
      </c>
      <c r="J29" s="8">
        <v>0</v>
      </c>
      <c r="K29" s="8">
        <v>0</v>
      </c>
      <c r="L29" s="8">
        <v>1000000000</v>
      </c>
      <c r="M29" s="8">
        <v>0</v>
      </c>
      <c r="N29" s="13">
        <f>+L29-M29</f>
        <v>1000000000</v>
      </c>
      <c r="O29" s="8">
        <v>0</v>
      </c>
      <c r="P29" s="8">
        <v>1000000000</v>
      </c>
      <c r="Q29" s="8">
        <v>0</v>
      </c>
      <c r="R29" s="8">
        <v>0</v>
      </c>
      <c r="S29" s="8">
        <v>0</v>
      </c>
      <c r="T29" s="17">
        <f t="shared" si="0"/>
        <v>1000000000</v>
      </c>
      <c r="U29" s="18">
        <f t="shared" si="1"/>
        <v>0</v>
      </c>
      <c r="V29" s="18">
        <f t="shared" si="2"/>
        <v>0</v>
      </c>
      <c r="W29" s="18">
        <f t="shared" si="3"/>
        <v>0</v>
      </c>
      <c r="X29" s="4"/>
      <c r="Y29" s="3"/>
    </row>
    <row r="30" spans="1:25" ht="45" customHeight="1" thickTop="1" thickBot="1">
      <c r="A30" s="10"/>
      <c r="B30" s="10"/>
      <c r="C30" s="10"/>
      <c r="D30" s="10"/>
      <c r="E30" s="10"/>
      <c r="F30" s="10"/>
      <c r="G30" s="10"/>
      <c r="H30" s="11" t="s">
        <v>75</v>
      </c>
      <c r="I30" s="12">
        <f>SUM(I27:I29)</f>
        <v>106120701608</v>
      </c>
      <c r="J30" s="12">
        <f t="shared" ref="J30:S30" si="7">SUM(J27:J29)</f>
        <v>0</v>
      </c>
      <c r="K30" s="12">
        <f t="shared" si="7"/>
        <v>0</v>
      </c>
      <c r="L30" s="12">
        <f t="shared" si="7"/>
        <v>106120701608</v>
      </c>
      <c r="M30" s="12">
        <f t="shared" si="7"/>
        <v>31000000000</v>
      </c>
      <c r="N30" s="12">
        <f t="shared" si="7"/>
        <v>75120701608</v>
      </c>
      <c r="O30" s="12">
        <f t="shared" si="7"/>
        <v>73851931126.959991</v>
      </c>
      <c r="P30" s="12">
        <f t="shared" si="7"/>
        <v>1268770481.04</v>
      </c>
      <c r="Q30" s="12">
        <f t="shared" si="7"/>
        <v>68665056183.559998</v>
      </c>
      <c r="R30" s="12">
        <f t="shared" si="7"/>
        <v>961449953.48000002</v>
      </c>
      <c r="S30" s="12">
        <f t="shared" si="7"/>
        <v>840712558.48000002</v>
      </c>
      <c r="T30" s="19">
        <f t="shared" si="0"/>
        <v>6455645424.4400024</v>
      </c>
      <c r="U30" s="20">
        <f t="shared" si="1"/>
        <v>0.9140630307458083</v>
      </c>
      <c r="V30" s="20">
        <f t="shared" si="2"/>
        <v>1.2798735007789252E-2</v>
      </c>
      <c r="W30" s="20">
        <f t="shared" si="3"/>
        <v>1.1191489702360129E-2</v>
      </c>
      <c r="X30" s="4"/>
      <c r="Y30" s="3"/>
    </row>
    <row r="31" spans="1:25" ht="78" customHeight="1" thickTop="1" thickBot="1">
      <c r="A31" s="6" t="s">
        <v>23</v>
      </c>
      <c r="B31" s="6" t="s">
        <v>57</v>
      </c>
      <c r="C31" s="6" t="s">
        <v>25</v>
      </c>
      <c r="D31" s="6" t="s">
        <v>26</v>
      </c>
      <c r="E31" s="6" t="s">
        <v>18</v>
      </c>
      <c r="F31" s="6" t="s">
        <v>19</v>
      </c>
      <c r="G31" s="6" t="s">
        <v>20</v>
      </c>
      <c r="H31" s="7" t="s">
        <v>58</v>
      </c>
      <c r="I31" s="8">
        <v>380000000</v>
      </c>
      <c r="J31" s="8">
        <v>0</v>
      </c>
      <c r="K31" s="8">
        <v>0</v>
      </c>
      <c r="L31" s="8">
        <v>380000000</v>
      </c>
      <c r="M31" s="8">
        <v>0</v>
      </c>
      <c r="N31" s="13">
        <f>+L31-M31</f>
        <v>380000000</v>
      </c>
      <c r="O31" s="8">
        <v>161724840</v>
      </c>
      <c r="P31" s="8">
        <v>218275160</v>
      </c>
      <c r="Q31" s="8">
        <v>67764840</v>
      </c>
      <c r="R31" s="8">
        <v>0</v>
      </c>
      <c r="S31" s="8">
        <v>0</v>
      </c>
      <c r="T31" s="17">
        <f t="shared" si="0"/>
        <v>312235160</v>
      </c>
      <c r="U31" s="18">
        <f t="shared" si="1"/>
        <v>0.17832852631578947</v>
      </c>
      <c r="V31" s="18">
        <f t="shared" si="2"/>
        <v>0</v>
      </c>
      <c r="W31" s="18">
        <f t="shared" si="3"/>
        <v>0</v>
      </c>
      <c r="X31" s="4"/>
      <c r="Y31" s="3"/>
    </row>
    <row r="32" spans="1:25" ht="72.75" customHeight="1" thickTop="1" thickBot="1">
      <c r="A32" s="6" t="s">
        <v>23</v>
      </c>
      <c r="B32" s="6" t="s">
        <v>57</v>
      </c>
      <c r="C32" s="6" t="s">
        <v>25</v>
      </c>
      <c r="D32" s="6" t="s">
        <v>26</v>
      </c>
      <c r="E32" s="6" t="s">
        <v>18</v>
      </c>
      <c r="F32" s="6" t="s">
        <v>21</v>
      </c>
      <c r="G32" s="6" t="s">
        <v>20</v>
      </c>
      <c r="H32" s="7" t="s">
        <v>58</v>
      </c>
      <c r="I32" s="8">
        <v>1010754503</v>
      </c>
      <c r="J32" s="8">
        <v>0</v>
      </c>
      <c r="K32" s="8">
        <v>0</v>
      </c>
      <c r="L32" s="8">
        <v>1010754503</v>
      </c>
      <c r="M32" s="8">
        <v>0</v>
      </c>
      <c r="N32" s="13">
        <f>+L32-M32</f>
        <v>1010754503</v>
      </c>
      <c r="O32" s="8">
        <v>937053956.39999998</v>
      </c>
      <c r="P32" s="8">
        <v>73700546.599999994</v>
      </c>
      <c r="Q32" s="8">
        <v>562533736.39999998</v>
      </c>
      <c r="R32" s="8">
        <v>119630033</v>
      </c>
      <c r="S32" s="8">
        <v>119630033</v>
      </c>
      <c r="T32" s="17">
        <f t="shared" si="0"/>
        <v>448220766.60000002</v>
      </c>
      <c r="U32" s="18">
        <f t="shared" si="1"/>
        <v>0.55654833565455808</v>
      </c>
      <c r="V32" s="18">
        <f t="shared" si="2"/>
        <v>0.11835716056166806</v>
      </c>
      <c r="W32" s="18">
        <f t="shared" si="3"/>
        <v>0.11835716056166806</v>
      </c>
      <c r="X32" s="4"/>
      <c r="Y32" s="3"/>
    </row>
    <row r="33" spans="1:25" ht="60" customHeight="1" thickTop="1" thickBot="1">
      <c r="A33" s="6" t="s">
        <v>23</v>
      </c>
      <c r="B33" s="6" t="s">
        <v>57</v>
      </c>
      <c r="C33" s="6" t="s">
        <v>25</v>
      </c>
      <c r="D33" s="6" t="s">
        <v>51</v>
      </c>
      <c r="E33" s="6" t="s">
        <v>18</v>
      </c>
      <c r="F33" s="6" t="s">
        <v>21</v>
      </c>
      <c r="G33" s="6" t="s">
        <v>20</v>
      </c>
      <c r="H33" s="7" t="s">
        <v>61</v>
      </c>
      <c r="I33" s="8">
        <v>2180700116</v>
      </c>
      <c r="J33" s="8">
        <v>0</v>
      </c>
      <c r="K33" s="8">
        <v>0</v>
      </c>
      <c r="L33" s="8">
        <v>2180700116</v>
      </c>
      <c r="M33" s="8">
        <v>0</v>
      </c>
      <c r="N33" s="13">
        <f>+L33-M33</f>
        <v>2180700116</v>
      </c>
      <c r="O33" s="8">
        <v>2180700116</v>
      </c>
      <c r="P33" s="8">
        <v>0</v>
      </c>
      <c r="Q33" s="8">
        <v>877486701.46000004</v>
      </c>
      <c r="R33" s="8">
        <v>31581749</v>
      </c>
      <c r="S33" s="8">
        <v>31581749</v>
      </c>
      <c r="T33" s="17">
        <f t="shared" si="0"/>
        <v>1303213414.54</v>
      </c>
      <c r="U33" s="18">
        <f t="shared" si="1"/>
        <v>0.40238760709085963</v>
      </c>
      <c r="V33" s="18">
        <f t="shared" si="2"/>
        <v>1.4482389746431325E-2</v>
      </c>
      <c r="W33" s="18">
        <f t="shared" si="3"/>
        <v>1.4482389746431325E-2</v>
      </c>
      <c r="X33" s="4"/>
      <c r="Y33" s="3"/>
    </row>
    <row r="34" spans="1:25" ht="39" customHeight="1" thickTop="1" thickBot="1">
      <c r="A34" s="10"/>
      <c r="B34" s="10"/>
      <c r="C34" s="10"/>
      <c r="D34" s="10"/>
      <c r="E34" s="10"/>
      <c r="F34" s="10"/>
      <c r="G34" s="10"/>
      <c r="H34" s="11" t="s">
        <v>71</v>
      </c>
      <c r="I34" s="12">
        <f>SUM(I31:I33)</f>
        <v>3571454619</v>
      </c>
      <c r="J34" s="12">
        <f t="shared" ref="J34:S34" si="8">SUM(J31:J33)</f>
        <v>0</v>
      </c>
      <c r="K34" s="12">
        <f t="shared" si="8"/>
        <v>0</v>
      </c>
      <c r="L34" s="12">
        <f t="shared" si="8"/>
        <v>3571454619</v>
      </c>
      <c r="M34" s="12">
        <f t="shared" si="8"/>
        <v>0</v>
      </c>
      <c r="N34" s="12">
        <f t="shared" si="8"/>
        <v>3571454619</v>
      </c>
      <c r="O34" s="12">
        <f t="shared" si="8"/>
        <v>3279478912.4000001</v>
      </c>
      <c r="P34" s="12">
        <f t="shared" si="8"/>
        <v>291975706.60000002</v>
      </c>
      <c r="Q34" s="12">
        <f t="shared" si="8"/>
        <v>1507785277.8600001</v>
      </c>
      <c r="R34" s="12">
        <f t="shared" si="8"/>
        <v>151211782</v>
      </c>
      <c r="S34" s="12">
        <f t="shared" si="8"/>
        <v>151211782</v>
      </c>
      <c r="T34" s="19">
        <f t="shared" si="0"/>
        <v>2063669341.1399999</v>
      </c>
      <c r="U34" s="20">
        <f t="shared" si="1"/>
        <v>0.42217679873031033</v>
      </c>
      <c r="V34" s="20">
        <f t="shared" si="2"/>
        <v>4.2338990168196228E-2</v>
      </c>
      <c r="W34" s="20">
        <f t="shared" si="3"/>
        <v>4.2338990168196228E-2</v>
      </c>
      <c r="X34" s="4"/>
      <c r="Y34" s="3"/>
    </row>
    <row r="35" spans="1:25" ht="39" customHeight="1" thickTop="1" thickBot="1">
      <c r="A35" s="6"/>
      <c r="B35" s="6"/>
      <c r="C35" s="6"/>
      <c r="D35" s="6"/>
      <c r="E35" s="6"/>
      <c r="F35" s="6"/>
      <c r="G35" s="6"/>
      <c r="H35" s="7" t="s">
        <v>72</v>
      </c>
      <c r="I35" s="8">
        <f>+I9+I26+I30+I34</f>
        <v>177440896180</v>
      </c>
      <c r="J35" s="8">
        <f t="shared" ref="J35:S35" si="9">+J9+J26+J30+J34</f>
        <v>26059180000</v>
      </c>
      <c r="K35" s="8">
        <f t="shared" si="9"/>
        <v>1400000000</v>
      </c>
      <c r="L35" s="8">
        <f t="shared" si="9"/>
        <v>202100076180</v>
      </c>
      <c r="M35" s="8">
        <f t="shared" si="9"/>
        <v>31148000000</v>
      </c>
      <c r="N35" s="8">
        <f t="shared" si="9"/>
        <v>170952076180</v>
      </c>
      <c r="O35" s="8">
        <f t="shared" si="9"/>
        <v>165148963767.66</v>
      </c>
      <c r="P35" s="8">
        <f t="shared" si="9"/>
        <v>5803112412.3400002</v>
      </c>
      <c r="Q35" s="8">
        <f t="shared" si="9"/>
        <v>113572121161.72</v>
      </c>
      <c r="R35" s="8">
        <f t="shared" si="9"/>
        <v>7379400732.1299992</v>
      </c>
      <c r="S35" s="8">
        <f t="shared" si="9"/>
        <v>6584176481.3999996</v>
      </c>
      <c r="T35" s="17">
        <f t="shared" si="0"/>
        <v>57379955018.279999</v>
      </c>
      <c r="U35" s="18">
        <f t="shared" si="1"/>
        <v>0.66435063966194174</v>
      </c>
      <c r="V35" s="18">
        <f t="shared" si="2"/>
        <v>4.3166487924721261E-2</v>
      </c>
      <c r="W35" s="18">
        <f t="shared" si="3"/>
        <v>3.8514750031273935E-2</v>
      </c>
      <c r="X35" s="4"/>
      <c r="Y35" s="3"/>
    </row>
    <row r="36" spans="1:25" ht="15.75" thickTop="1">
      <c r="A36" s="2" t="s">
        <v>77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4"/>
      <c r="U36" s="15"/>
      <c r="V36" s="15"/>
      <c r="W36" s="15"/>
      <c r="X36" s="5"/>
    </row>
    <row r="37" spans="1:25">
      <c r="A37" s="2" t="s">
        <v>78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4"/>
      <c r="U37" s="15"/>
      <c r="V37" s="15"/>
      <c r="W37" s="15"/>
      <c r="X37" s="5"/>
    </row>
    <row r="38" spans="1:25">
      <c r="A38" s="2" t="s">
        <v>79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4"/>
      <c r="U38" s="15"/>
      <c r="V38" s="15"/>
      <c r="W38" s="15"/>
      <c r="X38" s="5"/>
    </row>
    <row r="39" spans="1:25">
      <c r="A39" s="2" t="s">
        <v>80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4"/>
      <c r="U39" s="15"/>
      <c r="V39" s="15"/>
      <c r="W39" s="15"/>
      <c r="X39" s="5"/>
    </row>
    <row r="40" spans="1:25">
      <c r="A40" s="2" t="s">
        <v>81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U40" s="5"/>
      <c r="V40" s="5"/>
      <c r="W40" s="5"/>
      <c r="X40" s="5"/>
    </row>
    <row r="41" spans="1:25">
      <c r="A41" s="2" t="s">
        <v>82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U41" s="5"/>
      <c r="V41" s="5"/>
      <c r="W41" s="5"/>
      <c r="X41" s="5"/>
    </row>
    <row r="42" spans="1:25">
      <c r="A42" s="2" t="s">
        <v>83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U42" s="5"/>
      <c r="V42" s="5"/>
      <c r="W42" s="5"/>
      <c r="X42" s="5"/>
    </row>
    <row r="43" spans="1:25">
      <c r="A43" s="2" t="s">
        <v>84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U43" s="5"/>
      <c r="V43" s="5"/>
      <c r="W43" s="5"/>
      <c r="X43" s="5"/>
    </row>
    <row r="44" spans="1:25">
      <c r="A44" s="2" t="s">
        <v>85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U44" s="5"/>
      <c r="V44" s="5"/>
      <c r="W44" s="5"/>
      <c r="X44" s="5"/>
    </row>
    <row r="45" spans="1:25">
      <c r="A45" s="2" t="s">
        <v>86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U45" s="5"/>
      <c r="V45" s="5"/>
      <c r="W45" s="5"/>
      <c r="X45" s="5"/>
    </row>
    <row r="46" spans="1: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U46" s="5"/>
      <c r="V46" s="5"/>
      <c r="W46" s="5"/>
      <c r="X46" s="5"/>
    </row>
    <row r="47" spans="1: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U47" s="5"/>
      <c r="V47" s="5"/>
      <c r="W47" s="5"/>
      <c r="X47" s="5"/>
    </row>
    <row r="48" spans="1: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U48" s="5"/>
      <c r="V48" s="5"/>
      <c r="W48" s="5"/>
      <c r="X48" s="5"/>
    </row>
    <row r="49" spans="1:2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U49" s="5"/>
      <c r="V49" s="5"/>
      <c r="W49" s="5"/>
      <c r="X49" s="5"/>
    </row>
    <row r="50" spans="1:2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U50" s="5"/>
      <c r="V50" s="5"/>
      <c r="W50" s="5"/>
      <c r="X50" s="5"/>
    </row>
    <row r="51" spans="1:2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U51" s="5"/>
      <c r="V51" s="5"/>
      <c r="W51" s="5"/>
      <c r="X51" s="5"/>
    </row>
    <row r="52" spans="1:2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U52" s="5"/>
      <c r="V52" s="5"/>
      <c r="W52" s="5"/>
      <c r="X52" s="5"/>
    </row>
    <row r="53" spans="1:2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U53" s="5"/>
      <c r="V53" s="5"/>
      <c r="W53" s="5"/>
      <c r="X53" s="5"/>
    </row>
    <row r="54" spans="1:2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U54" s="5"/>
      <c r="V54" s="5"/>
      <c r="W54" s="5"/>
      <c r="X54" s="5"/>
    </row>
    <row r="55" spans="1:2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U55" s="5"/>
      <c r="V55" s="5"/>
      <c r="W55" s="5"/>
      <c r="X55" s="5"/>
    </row>
    <row r="56" spans="1:2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U56" s="5"/>
      <c r="V56" s="5"/>
      <c r="W56" s="5"/>
      <c r="X56" s="5"/>
    </row>
    <row r="57" spans="1:2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U57" s="5"/>
      <c r="V57" s="5"/>
      <c r="W57" s="5"/>
      <c r="X57" s="5"/>
    </row>
    <row r="58" spans="1:2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U58" s="5"/>
      <c r="V58" s="5"/>
      <c r="W58" s="5"/>
      <c r="X58" s="5"/>
    </row>
    <row r="59" spans="1:2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U59" s="5"/>
      <c r="V59" s="5"/>
      <c r="W59" s="5"/>
      <c r="X59" s="5"/>
    </row>
    <row r="60" spans="1:2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U60" s="5"/>
      <c r="V60" s="5"/>
      <c r="W60" s="5"/>
      <c r="X60" s="5"/>
    </row>
    <row r="61" spans="1:2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U61" s="5"/>
      <c r="V61" s="5"/>
      <c r="W61" s="5"/>
      <c r="X61" s="5"/>
    </row>
    <row r="62" spans="1:2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U62" s="5"/>
      <c r="V62" s="5"/>
      <c r="W62" s="5"/>
      <c r="X62" s="5"/>
    </row>
    <row r="63" spans="1:2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U63" s="5"/>
      <c r="V63" s="5"/>
      <c r="W63" s="5"/>
      <c r="X63" s="5"/>
    </row>
    <row r="64" spans="1:2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U64" s="5"/>
      <c r="V64" s="5"/>
      <c r="W64" s="5"/>
      <c r="X64" s="5"/>
    </row>
    <row r="65" spans="1:2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U65" s="5"/>
      <c r="V65" s="5"/>
      <c r="W65" s="5"/>
      <c r="X65" s="5"/>
    </row>
    <row r="66" spans="1:2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U66" s="5"/>
      <c r="V66" s="5"/>
      <c r="W66" s="5"/>
      <c r="X66" s="5"/>
    </row>
    <row r="67" spans="1:2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U67" s="5"/>
      <c r="V67" s="5"/>
      <c r="W67" s="5"/>
      <c r="X67" s="5"/>
    </row>
    <row r="68" spans="1:2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U68" s="5"/>
      <c r="V68" s="5"/>
      <c r="W68" s="5"/>
      <c r="X68" s="5"/>
    </row>
    <row r="69" spans="1:2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U69" s="5"/>
      <c r="V69" s="5"/>
      <c r="W69" s="5"/>
      <c r="X69" s="5"/>
    </row>
    <row r="70" spans="1:2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U70" s="5"/>
      <c r="V70" s="5"/>
      <c r="W70" s="5"/>
      <c r="X70" s="5"/>
    </row>
    <row r="71" spans="1:2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U71" s="5"/>
      <c r="V71" s="5"/>
      <c r="W71" s="5"/>
      <c r="X71" s="5"/>
    </row>
    <row r="72" spans="1:2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U72" s="5"/>
      <c r="V72" s="5"/>
      <c r="W72" s="5"/>
      <c r="X72" s="5"/>
    </row>
    <row r="73" spans="1:2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2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2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2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2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2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2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2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</sheetData>
  <mergeCells count="3">
    <mergeCell ref="A2:W2"/>
    <mergeCell ref="A3:W3"/>
    <mergeCell ref="A4:W4"/>
  </mergeCells>
  <printOptions horizontalCentered="1"/>
  <pageMargins left="0.39370078740157483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INVERSIÓN</vt:lpstr>
      <vt:lpstr>INVERSIÓN!Títulos_a_imprimir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2019-06-05T14:18:03Z</cp:lastPrinted>
  <dcterms:created xsi:type="dcterms:W3CDTF">2019-06-04T13:24:58Z</dcterms:created>
  <dcterms:modified xsi:type="dcterms:W3CDTF">2019-06-07T16:12:00Z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