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<sst xmlns="http://schemas.openxmlformats.org/spreadsheetml/2006/main" count="75" uniqueCount="34">
  <si>
    <t xml:space="preserve">FUNCIONAMIENTO </t>
  </si>
  <si>
    <t>Gastos de Personal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</si>
  <si>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</si>
  <si>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</si>
  <si>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</si>
  <si>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</si>
  <si>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</si>
  <si>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</si>
  <si>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</si>
  <si>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</si>
  <si>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</si>
  <si>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</si>
  <si>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OBL /APR (%)</t>
  </si>
  <si>
    <t>COM /APR     (%)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</si>
  <si>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</si>
  <si>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</si>
  <si>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</si>
  <si>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</si>
  <si>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>}</t>
  </si>
  <si>
    <t xml:space="preserve">Adquisición de Bienes y Servicios </t>
  </si>
  <si>
    <t>BLOQUEOS ($)</t>
  </si>
  <si>
    <t>APR. VIGENTE DESPUES DE BLOQUEOS ($)</t>
  </si>
  <si>
    <t>APLAZAMIENTOS ($)</t>
  </si>
  <si>
    <t>APR. VIGENTE DESPUES DE APLAZAMIENTOS ($)</t>
  </si>
  <si>
    <t xml:space="preserve">   PAGOS   ($)</t>
  </si>
  <si>
    <t>APLAZAMIENTOS  Y BLOQUEOS($)</t>
  </si>
  <si>
    <t>APROPIACIÓN  VIGENTE DESPUES DE APLAZAMIENTOS Y BLOQUEOS ($)</t>
  </si>
  <si>
    <t>Gastos por Tributos, Multas, Sanciones e Intetereses de Mora</t>
  </si>
  <si>
    <t>Gastos por Tributos, Multas, Sanciones e Intereses de Mora</t>
  </si>
  <si>
    <t>INFORME DE EJECUCIÓN PRESUPUESTAL ACUMULADA MARZO 31 DE 2019</t>
  </si>
  <si>
    <t>COMPROMISOS     ($)</t>
  </si>
  <si>
    <t>PAGO/ APR (%)</t>
  </si>
  <si>
    <t>OBLIGACIONES ($)</t>
  </si>
  <si>
    <t>FECHA DE GENERACIÓN: ABRIL 01 DE 2019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</si>
</sst>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3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7"/>
      <name val="Arial"/>
      <family val="2"/>
    </font>
    <font>
      <sz val="7"/>
      <name val="Calibri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 tint="0.04998999834060669"/>
      <name val="Arial Narrow"/>
      <family val="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1" tint="0.04998999834060669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3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9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4" fontId="2" fillId="0" borderId="0" xfId="0" applyNumberFormat="1" applyFont="1" applyAlignment="1">
      <alignment horizontal="centerContinuous" vertical="center" wrapText="1"/>
    </xf>
    <xf numFmtId="4" fontId="2" fillId="0" borderId="0" xfId="0" applyNumberFormat="1" applyFont="1" applyBorder="1" applyAlignment="1">
      <alignment horizontal="centerContinuous" vertical="center" wrapText="1"/>
    </xf>
    <xf numFmtId="4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92" fontId="54" fillId="0" borderId="0" xfId="0" applyNumberFormat="1" applyFont="1" applyFill="1" applyBorder="1" applyAlignment="1">
      <alignment horizontal="right" vertical="center" wrapText="1" readingOrder="1"/>
    </xf>
    <xf numFmtId="0" fontId="6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/>
    </xf>
    <xf numFmtId="4" fontId="13" fillId="33" borderId="0" xfId="0" applyNumberFormat="1" applyFont="1" applyFill="1" applyBorder="1" applyAlignment="1">
      <alignment horizontal="right" vertical="center" wrapText="1"/>
    </xf>
    <xf numFmtId="4" fontId="55" fillId="0" borderId="0" xfId="0" applyNumberFormat="1" applyFont="1" applyFill="1" applyBorder="1" applyAlignment="1">
      <alignment horizontal="right" vertical="center" wrapText="1" readingOrder="1"/>
    </xf>
    <xf numFmtId="4" fontId="14" fillId="0" borderId="0" xfId="0" applyNumberFormat="1" applyFont="1" applyFill="1" applyBorder="1" applyAlignment="1">
      <alignment horizontal="right" vertical="center" wrapText="1"/>
    </xf>
    <xf numFmtId="4" fontId="56" fillId="33" borderId="14" xfId="0" applyNumberFormat="1" applyFont="1" applyFill="1" applyBorder="1" applyAlignment="1">
      <alignment horizontal="right" vertical="center" wrapText="1" readingOrder="1"/>
    </xf>
    <xf numFmtId="4" fontId="56" fillId="33" borderId="0" xfId="0" applyNumberFormat="1" applyFont="1" applyFill="1" applyBorder="1" applyAlignment="1">
      <alignment horizontal="right" vertical="center" wrapText="1" readingOrder="1"/>
    </xf>
    <xf numFmtId="4" fontId="15" fillId="0" borderId="0" xfId="0" applyNumberFormat="1" applyFont="1" applyFill="1" applyBorder="1" applyAlignment="1">
      <alignment horizontal="right" vertical="center" wrapText="1"/>
    </xf>
    <xf numFmtId="4" fontId="56" fillId="0" borderId="0" xfId="0" applyNumberFormat="1" applyFont="1" applyFill="1" applyBorder="1" applyAlignment="1">
      <alignment horizontal="right" vertical="center" wrapText="1" readingOrder="1"/>
    </xf>
    <xf numFmtId="4" fontId="13" fillId="33" borderId="15" xfId="0" applyNumberFormat="1" applyFont="1" applyFill="1" applyBorder="1" applyAlignment="1">
      <alignment horizontal="right" vertical="center" wrapText="1"/>
    </xf>
    <xf numFmtId="4" fontId="56" fillId="33" borderId="15" xfId="0" applyNumberFormat="1" applyFont="1" applyFill="1" applyBorder="1" applyAlignment="1">
      <alignment horizontal="right" vertical="center" wrapText="1" readingOrder="1"/>
    </xf>
    <xf numFmtId="4" fontId="16" fillId="0" borderId="0" xfId="0" applyNumberFormat="1" applyFont="1" applyFill="1" applyBorder="1" applyAlignment="1">
      <alignment horizontal="right" vertical="center" wrapText="1"/>
    </xf>
    <xf numFmtId="4" fontId="13" fillId="34" borderId="12" xfId="0" applyNumberFormat="1" applyFont="1" applyFill="1" applyBorder="1" applyAlignment="1">
      <alignment horizontal="right" vertical="center" wrapText="1"/>
    </xf>
    <xf numFmtId="10" fontId="13" fillId="34" borderId="16" xfId="0" applyNumberFormat="1" applyFont="1" applyFill="1" applyBorder="1" applyAlignment="1">
      <alignment horizontal="right" vertical="center" wrapText="1"/>
    </xf>
    <xf numFmtId="4" fontId="13" fillId="34" borderId="13" xfId="0" applyNumberFormat="1" applyFont="1" applyFill="1" applyBorder="1" applyAlignment="1">
      <alignment horizontal="right" vertical="center" wrapText="1"/>
    </xf>
    <xf numFmtId="4" fontId="13" fillId="35" borderId="12" xfId="0" applyNumberFormat="1" applyFont="1" applyFill="1" applyBorder="1" applyAlignment="1">
      <alignment horizontal="right" vertical="center" wrapText="1"/>
    </xf>
    <xf numFmtId="10" fontId="57" fillId="35" borderId="0" xfId="0" applyNumberFormat="1" applyFont="1" applyFill="1" applyBorder="1" applyAlignment="1">
      <alignment horizontal="right" vertical="center" wrapText="1"/>
    </xf>
    <xf numFmtId="10" fontId="13" fillId="35" borderId="16" xfId="0" applyNumberFormat="1" applyFont="1" applyFill="1" applyBorder="1" applyAlignment="1">
      <alignment horizontal="right" vertical="center" wrapText="1"/>
    </xf>
    <xf numFmtId="10" fontId="13" fillId="34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4" fontId="13" fillId="33" borderId="12" xfId="0" applyNumberFormat="1" applyFont="1" applyFill="1" applyBorder="1" applyAlignment="1">
      <alignment horizontal="right" vertical="center" wrapText="1"/>
    </xf>
    <xf numFmtId="10" fontId="13" fillId="33" borderId="0" xfId="0" applyNumberFormat="1" applyFont="1" applyFill="1" applyBorder="1" applyAlignment="1">
      <alignment horizontal="right" vertical="center" wrapText="1"/>
    </xf>
    <xf numFmtId="10" fontId="13" fillId="33" borderId="16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center" vertical="center"/>
    </xf>
    <xf numFmtId="4" fontId="13" fillId="34" borderId="15" xfId="0" applyNumberFormat="1" applyFont="1" applyFill="1" applyBorder="1" applyAlignment="1">
      <alignment horizontal="right" vertical="center" wrapText="1"/>
    </xf>
    <xf numFmtId="4" fontId="13" fillId="33" borderId="13" xfId="0" applyNumberFormat="1" applyFont="1" applyFill="1" applyBorder="1" applyAlignment="1">
      <alignment horizontal="right" vertical="center" wrapText="1"/>
    </xf>
    <xf numFmtId="10" fontId="13" fillId="33" borderId="15" xfId="0" applyNumberFormat="1" applyFont="1" applyFill="1" applyBorder="1" applyAlignment="1">
      <alignment horizontal="right" vertical="center" wrapText="1"/>
    </xf>
    <xf numFmtId="10" fontId="13" fillId="33" borderId="17" xfId="0" applyNumberFormat="1" applyFont="1" applyFill="1" applyBorder="1" applyAlignment="1">
      <alignment horizontal="right" vertical="center" wrapText="1"/>
    </xf>
    <xf numFmtId="10" fontId="57" fillId="34" borderId="15" xfId="0" applyNumberFormat="1" applyFont="1" applyFill="1" applyBorder="1" applyAlignment="1">
      <alignment horizontal="right" vertical="center" wrapText="1"/>
    </xf>
    <xf numFmtId="10" fontId="13" fillId="35" borderId="0" xfId="0" applyNumberFormat="1" applyFont="1" applyFill="1" applyBorder="1" applyAlignment="1">
      <alignment horizontal="right" vertical="center" wrapText="1"/>
    </xf>
    <xf numFmtId="4" fontId="16" fillId="35" borderId="0" xfId="0" applyNumberFormat="1" applyFont="1" applyFill="1" applyBorder="1" applyAlignment="1">
      <alignment horizontal="right" vertical="center" wrapText="1"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0" fontId="58" fillId="36" borderId="18" xfId="0" applyFont="1" applyFill="1" applyBorder="1" applyAlignment="1">
      <alignment/>
    </xf>
    <xf numFmtId="0" fontId="59" fillId="36" borderId="19" xfId="0" applyFont="1" applyFill="1" applyBorder="1" applyAlignment="1">
      <alignment horizontal="center" vertical="center"/>
    </xf>
    <xf numFmtId="4" fontId="59" fillId="36" borderId="19" xfId="0" applyNumberFormat="1" applyFont="1" applyFill="1" applyBorder="1" applyAlignment="1">
      <alignment horizontal="center" vertical="justify" wrapText="1"/>
    </xf>
    <xf numFmtId="0" fontId="60" fillId="36" borderId="18" xfId="0" applyFont="1" applyFill="1" applyBorder="1" applyAlignment="1">
      <alignment/>
    </xf>
    <xf numFmtId="0" fontId="61" fillId="36" borderId="19" xfId="0" applyFont="1" applyFill="1" applyBorder="1" applyAlignment="1">
      <alignment horizontal="center" vertical="center"/>
    </xf>
    <xf numFmtId="4" fontId="61" fillId="36" borderId="19" xfId="0" applyNumberFormat="1" applyFont="1" applyFill="1" applyBorder="1" applyAlignment="1">
      <alignment horizontal="center" vertical="justify" wrapText="1"/>
    </xf>
    <xf numFmtId="0" fontId="61" fillId="36" borderId="19" xfId="0" applyFont="1" applyFill="1" applyBorder="1" applyAlignment="1">
      <alignment horizontal="center" vertical="justify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55" fillId="0" borderId="0" xfId="0" applyNumberFormat="1" applyFont="1" applyFill="1" applyBorder="1" applyAlignment="1">
      <alignment horizontal="left" vertical="center" wrapText="1" readingOrder="1"/>
    </xf>
    <xf numFmtId="0" fontId="15" fillId="0" borderId="0" xfId="0" applyFont="1" applyFill="1" applyBorder="1" applyAlignment="1">
      <alignment/>
    </xf>
    <xf numFmtId="0" fontId="13" fillId="34" borderId="15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3" fillId="33" borderId="15" xfId="0" applyFont="1" applyFill="1" applyBorder="1" applyAlignment="1">
      <alignment vertical="center"/>
    </xf>
    <xf numFmtId="0" fontId="15" fillId="35" borderId="0" xfId="0" applyFont="1" applyFill="1" applyBorder="1" applyAlignment="1">
      <alignment horizontal="left"/>
    </xf>
    <xf numFmtId="4" fontId="14" fillId="35" borderId="12" xfId="0" applyNumberFormat="1" applyFont="1" applyFill="1" applyBorder="1" applyAlignment="1">
      <alignment horizontal="right" vertical="center" wrapText="1"/>
    </xf>
    <xf numFmtId="10" fontId="62" fillId="35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4" fontId="14" fillId="0" borderId="12" xfId="0" applyNumberFormat="1" applyFont="1" applyFill="1" applyBorder="1" applyAlignment="1">
      <alignment horizontal="right" vertical="center" wrapText="1"/>
    </xf>
    <xf numFmtId="10" fontId="14" fillId="0" borderId="0" xfId="0" applyNumberFormat="1" applyFont="1" applyFill="1" applyBorder="1" applyAlignment="1">
      <alignment horizontal="right" vertical="center" wrapText="1"/>
    </xf>
    <xf numFmtId="10" fontId="14" fillId="0" borderId="16" xfId="0" applyNumberFormat="1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 wrapText="1"/>
    </xf>
    <xf numFmtId="0" fontId="61" fillId="37" borderId="18" xfId="0" applyFont="1" applyFill="1" applyBorder="1" applyAlignment="1">
      <alignment horizontal="center" vertical="justify" wrapText="1"/>
    </xf>
    <xf numFmtId="0" fontId="61" fillId="37" borderId="19" xfId="0" applyFont="1" applyFill="1" applyBorder="1" applyAlignment="1">
      <alignment horizontal="center" vertical="justify" wrapText="1"/>
    </xf>
    <xf numFmtId="0" fontId="61" fillId="37" borderId="19" xfId="0" applyFont="1" applyFill="1" applyBorder="1" applyAlignment="1">
      <alignment horizontal="center" vertical="justify"/>
    </xf>
    <xf numFmtId="0" fontId="61" fillId="37" borderId="20" xfId="0" applyFont="1" applyFill="1" applyBorder="1" applyAlignment="1">
      <alignment horizontal="center" vertical="justify"/>
    </xf>
    <xf numFmtId="0" fontId="10" fillId="0" borderId="21" xfId="0" applyFont="1" applyBorder="1" applyAlignment="1">
      <alignment/>
    </xf>
    <xf numFmtId="10" fontId="14" fillId="35" borderId="16" xfId="0" applyNumberFormat="1" applyFont="1" applyFill="1" applyBorder="1" applyAlignment="1">
      <alignment horizontal="right" vertical="center" wrapText="1"/>
    </xf>
    <xf numFmtId="10" fontId="13" fillId="34" borderId="17" xfId="0" applyNumberFormat="1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/>
    </xf>
    <xf numFmtId="0" fontId="10" fillId="33" borderId="13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left" vertical="center"/>
    </xf>
    <xf numFmtId="10" fontId="57" fillId="33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2</xdr:row>
      <xdr:rowOff>133350</xdr:rowOff>
    </xdr:to>
    <xdr:pic>
      <xdr:nvPicPr>
        <xdr:cNvPr id="1" name="Imagen 3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81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7">
      <selection activeCell="S7" sqref="S7"/>
    </sheetView>
  </sheetViews>
  <sheetFormatPr defaultColWidth="11.421875" defaultRowHeight="12.75"/>
  <cols>
    <col min="1" max="1" width="2.57421875" style="0" customWidth="1"/>
    <col min="2" max="2" width="27.8515625" style="0" customWidth="1"/>
    <col min="3" max="3" width="15.7109375" style="0" customWidth="1"/>
    <col min="4" max="4" width="18.421875" style="0" customWidth="1"/>
    <col min="5" max="5" width="15.421875" style="0" customWidth="1"/>
    <col min="6" max="6" width="20.00390625" style="0" customWidth="1"/>
    <col min="7" max="7" width="17.8515625" style="0" customWidth="1"/>
    <col min="8" max="8" width="16.7109375" style="0" customWidth="1"/>
    <col min="9" max="9" width="17.140625" style="0" customWidth="1"/>
    <col min="10" max="10" width="15.421875" style="0" customWidth="1"/>
    <col min="11" max="11" width="8.28125" style="0" customWidth="1"/>
    <col min="12" max="12" width="8.140625" style="0" customWidth="1"/>
    <col min="13" max="13" width="9.7109375" style="0" customWidth="1"/>
  </cols>
  <sheetData>
    <row r="1" spans="1:13" ht="18">
      <c r="A1" s="95" t="s">
        <v>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8">
      <c r="A2" s="95" t="s">
        <v>29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3:13" ht="12.75" customHeight="1" thickBot="1">
      <c r="C3" s="1"/>
      <c r="D3" s="1"/>
      <c r="E3" s="1"/>
      <c r="F3" s="1"/>
      <c r="G3" s="1"/>
      <c r="H3" s="1"/>
      <c r="I3" s="1"/>
      <c r="J3" s="11" t="s">
        <v>33</v>
      </c>
      <c r="K3" s="2"/>
      <c r="L3" s="2"/>
      <c r="M3" s="2"/>
    </row>
    <row r="4" spans="1:13" ht="47.25" customHeight="1" thickBot="1">
      <c r="A4" s="58"/>
      <c r="B4" s="59" t="s">
        <v>7</v>
      </c>
      <c r="C4" s="60" t="s">
        <v>14</v>
      </c>
      <c r="D4" s="61" t="s">
        <v>10</v>
      </c>
      <c r="E4" s="61" t="s">
        <v>25</v>
      </c>
      <c r="F4" s="61" t="s">
        <v>26</v>
      </c>
      <c r="G4" s="61" t="s">
        <v>30</v>
      </c>
      <c r="H4" s="61" t="s">
        <v>32</v>
      </c>
      <c r="I4" s="60" t="s">
        <v>24</v>
      </c>
      <c r="J4" s="79" t="s">
        <v>11</v>
      </c>
      <c r="K4" s="80" t="s">
        <v>13</v>
      </c>
      <c r="L4" s="81" t="s">
        <v>12</v>
      </c>
      <c r="M4" s="82" t="s">
        <v>31</v>
      </c>
    </row>
    <row r="5" spans="1:13" ht="10.5" customHeight="1">
      <c r="A5" s="12"/>
      <c r="B5" s="13"/>
      <c r="C5" s="13"/>
      <c r="D5" s="13"/>
      <c r="E5" s="13"/>
      <c r="F5" s="13"/>
      <c r="G5" s="13"/>
      <c r="H5" s="13"/>
      <c r="I5" s="13"/>
      <c r="J5" s="12"/>
      <c r="K5" s="13"/>
      <c r="L5" s="13"/>
      <c r="M5" s="83"/>
    </row>
    <row r="6" spans="1:13" ht="23.25" customHeight="1">
      <c r="A6" s="14" t="s">
        <v>3</v>
      </c>
      <c r="B6" s="77" t="s">
        <v>0</v>
      </c>
      <c r="C6" s="20">
        <f>SUM(C7:C10)</f>
        <v>361587983081</v>
      </c>
      <c r="D6" s="20">
        <f aca="true" t="shared" si="0" ref="D6:I6">SUM(D7:D10)</f>
        <v>363287983081</v>
      </c>
      <c r="E6" s="20">
        <f t="shared" si="0"/>
        <v>391021000</v>
      </c>
      <c r="F6" s="20">
        <f t="shared" si="0"/>
        <v>362896962081</v>
      </c>
      <c r="G6" s="20">
        <f t="shared" si="0"/>
        <v>223009088666.83002</v>
      </c>
      <c r="H6" s="20">
        <f t="shared" si="0"/>
        <v>83386296749.26001</v>
      </c>
      <c r="I6" s="20">
        <f t="shared" si="0"/>
        <v>72313785542.98</v>
      </c>
      <c r="J6" s="39">
        <f>+F6-G6</f>
        <v>139887873414.16998</v>
      </c>
      <c r="K6" s="91">
        <f>+G6/F6</f>
        <v>0.6145245399355356</v>
      </c>
      <c r="L6" s="91">
        <f>+H6/F6</f>
        <v>0.22977953926946312</v>
      </c>
      <c r="M6" s="41">
        <f>+I6/F6</f>
        <v>0.19926809287215605</v>
      </c>
    </row>
    <row r="7" spans="1:14" ht="21.75" customHeight="1">
      <c r="A7" s="15"/>
      <c r="B7" s="62" t="s">
        <v>1</v>
      </c>
      <c r="C7" s="22">
        <f aca="true" t="shared" si="1" ref="C7:E8">+C21+C35</f>
        <v>49104214000</v>
      </c>
      <c r="D7" s="22">
        <f t="shared" si="1"/>
        <v>49104214000</v>
      </c>
      <c r="E7" s="22">
        <f t="shared" si="1"/>
        <v>391021000</v>
      </c>
      <c r="F7" s="22">
        <f>+D7-E7</f>
        <v>48713193000</v>
      </c>
      <c r="G7" s="22">
        <f aca="true" t="shared" si="2" ref="G7:I8">+G21+G35</f>
        <v>10268059251.49</v>
      </c>
      <c r="H7" s="22">
        <f t="shared" si="2"/>
        <v>9903064157.26</v>
      </c>
      <c r="I7" s="22">
        <f t="shared" si="2"/>
        <v>9884460732.11</v>
      </c>
      <c r="J7" s="71">
        <f aca="true" t="shared" si="3" ref="J7:J13">+F7-G7</f>
        <v>38445133748.51</v>
      </c>
      <c r="K7" s="72">
        <f aca="true" t="shared" si="4" ref="K7:K13">+G7/F7</f>
        <v>0.2107860031160347</v>
      </c>
      <c r="L7" s="72">
        <f aca="true" t="shared" si="5" ref="L7:L13">+H7/F7</f>
        <v>0.2032932671290917</v>
      </c>
      <c r="M7" s="84">
        <f aca="true" t="shared" si="6" ref="M7:M13">+I7/F7</f>
        <v>0.20291137006991106</v>
      </c>
      <c r="N7" s="73"/>
    </row>
    <row r="8" spans="1:14" ht="24" customHeight="1">
      <c r="A8" s="15"/>
      <c r="B8" s="63" t="s">
        <v>19</v>
      </c>
      <c r="C8" s="22">
        <f t="shared" si="1"/>
        <v>21367197033</v>
      </c>
      <c r="D8" s="22">
        <f t="shared" si="1"/>
        <v>21367197033</v>
      </c>
      <c r="E8" s="22">
        <f t="shared" si="1"/>
        <v>0</v>
      </c>
      <c r="F8" s="22">
        <f>+D8-E8</f>
        <v>21367197033</v>
      </c>
      <c r="G8" s="22">
        <f t="shared" si="2"/>
        <v>15802453836.09</v>
      </c>
      <c r="H8" s="22">
        <f t="shared" si="2"/>
        <v>4235855668.85</v>
      </c>
      <c r="I8" s="22">
        <f t="shared" si="2"/>
        <v>4219435058.35</v>
      </c>
      <c r="J8" s="71">
        <f t="shared" si="3"/>
        <v>5564743196.91</v>
      </c>
      <c r="K8" s="72">
        <f t="shared" si="4"/>
        <v>0.7395660652955238</v>
      </c>
      <c r="L8" s="72">
        <f t="shared" si="5"/>
        <v>0.19824105437451833</v>
      </c>
      <c r="M8" s="84">
        <f t="shared" si="6"/>
        <v>0.19747255813822495</v>
      </c>
      <c r="N8" s="73"/>
    </row>
    <row r="9" spans="1:14" ht="25.5" customHeight="1">
      <c r="A9" s="15"/>
      <c r="B9" s="62" t="s">
        <v>8</v>
      </c>
      <c r="C9" s="22">
        <f>+C23+C37</f>
        <v>279022142048</v>
      </c>
      <c r="D9" s="22">
        <f aca="true" t="shared" si="7" ref="D9:I9">+D23+D37</f>
        <v>280722142048</v>
      </c>
      <c r="E9" s="22">
        <f t="shared" si="7"/>
        <v>0</v>
      </c>
      <c r="F9" s="22">
        <f t="shared" si="7"/>
        <v>280722142048</v>
      </c>
      <c r="G9" s="22">
        <f t="shared" si="7"/>
        <v>185707187850.25</v>
      </c>
      <c r="H9" s="22">
        <f t="shared" si="7"/>
        <v>58015989194.15</v>
      </c>
      <c r="I9" s="22">
        <f t="shared" si="7"/>
        <v>46978502023.52</v>
      </c>
      <c r="J9" s="71">
        <f t="shared" si="3"/>
        <v>95014954197.75</v>
      </c>
      <c r="K9" s="72">
        <f t="shared" si="4"/>
        <v>0.6615338088240164</v>
      </c>
      <c r="L9" s="72">
        <f t="shared" si="5"/>
        <v>0.20666695106732974</v>
      </c>
      <c r="M9" s="84">
        <f t="shared" si="6"/>
        <v>0.16734875874339566</v>
      </c>
      <c r="N9" s="73"/>
    </row>
    <row r="10" spans="1:14" ht="34.5" customHeight="1">
      <c r="A10" s="15"/>
      <c r="B10" s="64" t="s">
        <v>27</v>
      </c>
      <c r="C10" s="22">
        <f aca="true" t="shared" si="8" ref="C10:E11">+C24+C38</f>
        <v>12094430000</v>
      </c>
      <c r="D10" s="22">
        <f>+D24+D38</f>
        <v>12094430000</v>
      </c>
      <c r="E10" s="22">
        <f t="shared" si="8"/>
        <v>0</v>
      </c>
      <c r="F10" s="22">
        <f>+D10-E10</f>
        <v>12094430000</v>
      </c>
      <c r="G10" s="22">
        <f aca="true" t="shared" si="9" ref="G10:I11">+G24+G38</f>
        <v>11231387729</v>
      </c>
      <c r="H10" s="22">
        <f t="shared" si="9"/>
        <v>11231387729</v>
      </c>
      <c r="I10" s="22">
        <f t="shared" si="9"/>
        <v>11231387729</v>
      </c>
      <c r="J10" s="71">
        <f t="shared" si="3"/>
        <v>863042271</v>
      </c>
      <c r="K10" s="72">
        <f t="shared" si="4"/>
        <v>0.9286413439078981</v>
      </c>
      <c r="L10" s="72">
        <f t="shared" si="5"/>
        <v>0.9286413439078981</v>
      </c>
      <c r="M10" s="84">
        <f t="shared" si="6"/>
        <v>0.9286413439078981</v>
      </c>
      <c r="N10" s="73"/>
    </row>
    <row r="11" spans="1:13" ht="37.5" customHeight="1">
      <c r="A11" s="16" t="s">
        <v>4</v>
      </c>
      <c r="B11" s="77" t="s">
        <v>2</v>
      </c>
      <c r="C11" s="20">
        <f t="shared" si="8"/>
        <v>177440896180</v>
      </c>
      <c r="D11" s="20">
        <f t="shared" si="8"/>
        <v>177440896180</v>
      </c>
      <c r="E11" s="20">
        <f t="shared" si="8"/>
        <v>31148000000</v>
      </c>
      <c r="F11" s="20">
        <f>+D11-E11</f>
        <v>146292896180</v>
      </c>
      <c r="G11" s="20">
        <f t="shared" si="9"/>
        <v>37486626075.96</v>
      </c>
      <c r="H11" s="20">
        <f t="shared" si="9"/>
        <v>1237167052.31</v>
      </c>
      <c r="I11" s="20">
        <f t="shared" si="9"/>
        <v>1237167052.31</v>
      </c>
      <c r="J11" s="39">
        <f t="shared" si="3"/>
        <v>108806270104.04001</v>
      </c>
      <c r="K11" s="91">
        <f t="shared" si="4"/>
        <v>0.25624365266401</v>
      </c>
      <c r="L11" s="91">
        <f t="shared" si="5"/>
        <v>0.008456781461129728</v>
      </c>
      <c r="M11" s="41">
        <f t="shared" si="6"/>
        <v>0.008456781461129728</v>
      </c>
    </row>
    <row r="12" spans="1:13" ht="11.25" customHeight="1">
      <c r="A12" s="17"/>
      <c r="B12" s="65"/>
      <c r="C12" s="25"/>
      <c r="D12" s="29"/>
      <c r="E12" s="29"/>
      <c r="F12" s="29"/>
      <c r="G12" s="29"/>
      <c r="H12" s="29"/>
      <c r="I12" s="29"/>
      <c r="J12" s="33"/>
      <c r="K12" s="34"/>
      <c r="L12" s="34"/>
      <c r="M12" s="35"/>
    </row>
    <row r="13" spans="1:13" ht="19.5" customHeight="1" thickBot="1">
      <c r="A13" s="42" t="s">
        <v>5</v>
      </c>
      <c r="B13" s="66" t="s">
        <v>6</v>
      </c>
      <c r="C13" s="43">
        <f>+C27+C41</f>
        <v>539028879261</v>
      </c>
      <c r="D13" s="43">
        <f aca="true" t="shared" si="10" ref="D13:I13">+D27+D41</f>
        <v>540728879261</v>
      </c>
      <c r="E13" s="43">
        <f t="shared" si="10"/>
        <v>31539021000</v>
      </c>
      <c r="F13" s="43">
        <f t="shared" si="10"/>
        <v>509189858261</v>
      </c>
      <c r="G13" s="43">
        <f t="shared" si="10"/>
        <v>260495714742.79</v>
      </c>
      <c r="H13" s="43">
        <f t="shared" si="10"/>
        <v>84623463801.57</v>
      </c>
      <c r="I13" s="43">
        <f t="shared" si="10"/>
        <v>73550952595.29</v>
      </c>
      <c r="J13" s="32">
        <f t="shared" si="3"/>
        <v>248694143518.21</v>
      </c>
      <c r="K13" s="47">
        <f t="shared" si="4"/>
        <v>0.5115885764740927</v>
      </c>
      <c r="L13" s="47">
        <f t="shared" si="5"/>
        <v>0.16619235915377129</v>
      </c>
      <c r="M13" s="85">
        <f t="shared" si="6"/>
        <v>0.14444701009262703</v>
      </c>
    </row>
    <row r="14" spans="3:13" ht="9.75" customHeight="1">
      <c r="C14" s="1"/>
      <c r="D14" s="1"/>
      <c r="E14" s="1"/>
      <c r="F14" s="1"/>
      <c r="G14" s="1"/>
      <c r="H14" s="1"/>
      <c r="I14" s="1"/>
      <c r="J14" s="1"/>
      <c r="K14" s="1"/>
      <c r="L14" s="37"/>
      <c r="M14" s="38"/>
    </row>
    <row r="15" spans="1:13" ht="12.75">
      <c r="A15" s="92" t="s">
        <v>16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</row>
    <row r="16" spans="1:13" ht="15" customHeight="1">
      <c r="A16" s="92" t="s">
        <v>29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</row>
    <row r="17" spans="3:13" ht="15.75" customHeight="1" thickBot="1">
      <c r="C17" s="1"/>
      <c r="D17" s="1"/>
      <c r="E17" s="1"/>
      <c r="F17" s="1"/>
      <c r="G17" s="1"/>
      <c r="H17" s="1"/>
      <c r="I17" s="3"/>
      <c r="J17" s="11"/>
      <c r="K17" s="7"/>
      <c r="L17" s="7"/>
      <c r="M17" s="7"/>
    </row>
    <row r="18" spans="1:13" ht="48.75" customHeight="1" thickBot="1">
      <c r="A18" s="58"/>
      <c r="B18" s="59" t="s">
        <v>7</v>
      </c>
      <c r="C18" s="60" t="s">
        <v>14</v>
      </c>
      <c r="D18" s="60" t="s">
        <v>10</v>
      </c>
      <c r="E18" s="60" t="s">
        <v>22</v>
      </c>
      <c r="F18" s="60" t="s">
        <v>23</v>
      </c>
      <c r="G18" s="61" t="s">
        <v>30</v>
      </c>
      <c r="H18" s="61" t="s">
        <v>32</v>
      </c>
      <c r="I18" s="60" t="s">
        <v>24</v>
      </c>
      <c r="J18" s="79" t="s">
        <v>11</v>
      </c>
      <c r="K18" s="80" t="s">
        <v>13</v>
      </c>
      <c r="L18" s="81" t="s">
        <v>12</v>
      </c>
      <c r="M18" s="82" t="s">
        <v>31</v>
      </c>
    </row>
    <row r="19" spans="1:13" ht="13.5" customHeight="1">
      <c r="A19" s="50"/>
      <c r="B19" s="51"/>
      <c r="C19" s="52"/>
      <c r="D19" s="52"/>
      <c r="E19" s="52"/>
      <c r="F19" s="52"/>
      <c r="G19" s="52"/>
      <c r="H19" s="52"/>
      <c r="I19" s="52"/>
      <c r="J19" s="53"/>
      <c r="K19" s="52"/>
      <c r="L19" s="52"/>
      <c r="M19" s="54"/>
    </row>
    <row r="20" spans="1:13" ht="19.5" customHeight="1">
      <c r="A20" s="14" t="s">
        <v>3</v>
      </c>
      <c r="B20" s="67" t="s">
        <v>0</v>
      </c>
      <c r="C20" s="20">
        <f>SUM(C21:C24)</f>
        <v>347372084081</v>
      </c>
      <c r="D20" s="20">
        <f aca="true" t="shared" si="11" ref="D20:I20">SUM(D21:D24)</f>
        <v>349072084081</v>
      </c>
      <c r="E20" s="20">
        <f t="shared" si="11"/>
        <v>0</v>
      </c>
      <c r="F20" s="20">
        <f t="shared" si="11"/>
        <v>349072084081</v>
      </c>
      <c r="G20" s="20">
        <f t="shared" si="11"/>
        <v>219097950537.48</v>
      </c>
      <c r="H20" s="20">
        <f t="shared" si="11"/>
        <v>80692877278.63</v>
      </c>
      <c r="I20" s="20">
        <f t="shared" si="11"/>
        <v>69623541294.48999</v>
      </c>
      <c r="J20" s="39">
        <f>+F20-G20</f>
        <v>129974133543.51999</v>
      </c>
      <c r="K20" s="40">
        <f>+G20/F20</f>
        <v>0.6276581844529272</v>
      </c>
      <c r="L20" s="40">
        <f>+H20/F20</f>
        <v>0.23116393707354074</v>
      </c>
      <c r="M20" s="41">
        <f>+I20/F20</f>
        <v>0.19945319167468653</v>
      </c>
    </row>
    <row r="21" spans="1:13" ht="19.5" customHeight="1">
      <c r="A21" s="15"/>
      <c r="B21" s="63" t="s">
        <v>1</v>
      </c>
      <c r="C21" s="21">
        <v>36872287000</v>
      </c>
      <c r="D21" s="21">
        <v>36872287000</v>
      </c>
      <c r="E21" s="21">
        <v>0</v>
      </c>
      <c r="F21" s="21">
        <f>+D21-E21</f>
        <v>36872287000</v>
      </c>
      <c r="G21" s="21">
        <v>7872431523.78</v>
      </c>
      <c r="H21" s="21">
        <v>7507436429.55</v>
      </c>
      <c r="I21" s="21">
        <v>7492008226.54</v>
      </c>
      <c r="J21" s="74">
        <f aca="true" t="shared" si="12" ref="J21:J27">+F21-G21</f>
        <v>28999855476.22</v>
      </c>
      <c r="K21" s="75">
        <f>+G21/F21</f>
        <v>0.21350537664723643</v>
      </c>
      <c r="L21" s="75">
        <f aca="true" t="shared" si="13" ref="L21:L27">+H21/F21</f>
        <v>0.2036064763097011</v>
      </c>
      <c r="M21" s="76">
        <f aca="true" t="shared" si="14" ref="M21:M27">+I21/F21</f>
        <v>0.2031880535791013</v>
      </c>
    </row>
    <row r="22" spans="1:13" ht="19.5" customHeight="1">
      <c r="A22" s="15"/>
      <c r="B22" s="63" t="s">
        <v>19</v>
      </c>
      <c r="C22" s="22">
        <v>19506183033</v>
      </c>
      <c r="D22" s="22">
        <v>19506183033</v>
      </c>
      <c r="E22" s="21">
        <v>0</v>
      </c>
      <c r="F22" s="21">
        <f aca="true" t="shared" si="15" ref="F22:F27">+D22-E22</f>
        <v>19506183033</v>
      </c>
      <c r="G22" s="22">
        <v>14292633093.45</v>
      </c>
      <c r="H22" s="22">
        <v>3943753584.93</v>
      </c>
      <c r="I22" s="22">
        <v>3927332974.43</v>
      </c>
      <c r="J22" s="74">
        <f t="shared" si="12"/>
        <v>5213549939.549999</v>
      </c>
      <c r="K22" s="75">
        <f aca="true" t="shared" si="16" ref="K22:K27">+G22/F22</f>
        <v>0.7327232123922007</v>
      </c>
      <c r="L22" s="75">
        <f t="shared" si="13"/>
        <v>0.20217966673736584</v>
      </c>
      <c r="M22" s="76">
        <f t="shared" si="14"/>
        <v>0.20133785106936866</v>
      </c>
    </row>
    <row r="23" spans="1:13" ht="19.5" customHeight="1">
      <c r="A23" s="15"/>
      <c r="B23" s="63" t="s">
        <v>8</v>
      </c>
      <c r="C23" s="22">
        <v>278902892048</v>
      </c>
      <c r="D23" s="21">
        <v>280602892048</v>
      </c>
      <c r="E23" s="21">
        <v>0</v>
      </c>
      <c r="F23" s="21">
        <v>280602892048</v>
      </c>
      <c r="G23" s="22">
        <v>185702404191.25</v>
      </c>
      <c r="H23" s="22">
        <v>58011205535.15</v>
      </c>
      <c r="I23" s="22">
        <v>46973718364.52</v>
      </c>
      <c r="J23" s="74">
        <f t="shared" si="12"/>
        <v>94900487856.75</v>
      </c>
      <c r="K23" s="75">
        <f t="shared" si="16"/>
        <v>0.6617978982179689</v>
      </c>
      <c r="L23" s="75">
        <f t="shared" si="13"/>
        <v>0.2067377321443522</v>
      </c>
      <c r="M23" s="76">
        <f t="shared" si="14"/>
        <v>0.16740283046150736</v>
      </c>
    </row>
    <row r="24" spans="1:13" ht="28.5" customHeight="1" thickBot="1">
      <c r="A24" s="15"/>
      <c r="B24" s="64" t="s">
        <v>27</v>
      </c>
      <c r="C24" s="22">
        <v>12090722000</v>
      </c>
      <c r="D24" s="22">
        <v>12090722000</v>
      </c>
      <c r="E24" s="21">
        <v>0</v>
      </c>
      <c r="F24" s="21">
        <f t="shared" si="15"/>
        <v>12090722000</v>
      </c>
      <c r="G24" s="21">
        <v>11230481729</v>
      </c>
      <c r="H24" s="21">
        <v>11230481729</v>
      </c>
      <c r="I24" s="21">
        <v>11230481729</v>
      </c>
      <c r="J24" s="74">
        <f t="shared" si="12"/>
        <v>860240271</v>
      </c>
      <c r="K24" s="75">
        <f t="shared" si="16"/>
        <v>0.9288512074795864</v>
      </c>
      <c r="L24" s="75">
        <f t="shared" si="13"/>
        <v>0.9288512074795864</v>
      </c>
      <c r="M24" s="76">
        <f t="shared" si="14"/>
        <v>0.9288512074795864</v>
      </c>
    </row>
    <row r="25" spans="1:13" ht="19.5" customHeight="1" thickBot="1" thickTop="1">
      <c r="A25" s="16" t="s">
        <v>4</v>
      </c>
      <c r="B25" s="67" t="s">
        <v>2</v>
      </c>
      <c r="C25" s="20">
        <v>172240896180</v>
      </c>
      <c r="D25" s="20">
        <v>172240896180</v>
      </c>
      <c r="E25" s="23">
        <v>31148000000</v>
      </c>
      <c r="F25" s="24">
        <f t="shared" si="15"/>
        <v>141092896180</v>
      </c>
      <c r="G25" s="20">
        <v>33352466258.71</v>
      </c>
      <c r="H25" s="20">
        <v>1146176225.31</v>
      </c>
      <c r="I25" s="20">
        <v>1146176225.31</v>
      </c>
      <c r="J25" s="39">
        <f t="shared" si="12"/>
        <v>107740429921.29001</v>
      </c>
      <c r="K25" s="40">
        <f t="shared" si="16"/>
        <v>0.23638657339743324</v>
      </c>
      <c r="L25" s="40">
        <f t="shared" si="13"/>
        <v>0.008123557289856462</v>
      </c>
      <c r="M25" s="41">
        <f t="shared" si="14"/>
        <v>0.008123557289856462</v>
      </c>
    </row>
    <row r="26" spans="1:13" ht="10.5" customHeight="1" thickTop="1">
      <c r="A26" s="19"/>
      <c r="B26" s="68"/>
      <c r="C26" s="25"/>
      <c r="D26" s="25"/>
      <c r="E26" s="25"/>
      <c r="F26" s="26"/>
      <c r="G26" s="25" t="s">
        <v>18</v>
      </c>
      <c r="H26" s="25"/>
      <c r="I26" s="25"/>
      <c r="J26" s="30"/>
      <c r="K26" s="36"/>
      <c r="L26" s="36"/>
      <c r="M26" s="31"/>
    </row>
    <row r="27" spans="1:13" ht="19.5" customHeight="1" thickBot="1">
      <c r="A27" s="18" t="s">
        <v>5</v>
      </c>
      <c r="B27" s="69" t="s">
        <v>6</v>
      </c>
      <c r="C27" s="27">
        <f>+C20+C25</f>
        <v>519612980261</v>
      </c>
      <c r="D27" s="27">
        <f>+D20+D25</f>
        <v>521312980261</v>
      </c>
      <c r="E27" s="27">
        <f>+E20+E25</f>
        <v>31148000000</v>
      </c>
      <c r="F27" s="28">
        <f t="shared" si="15"/>
        <v>490164980261</v>
      </c>
      <c r="G27" s="27">
        <f>+G20+G25</f>
        <v>252450416796.19</v>
      </c>
      <c r="H27" s="27">
        <f>+H20+H25</f>
        <v>81839053503.94</v>
      </c>
      <c r="I27" s="27">
        <f>+I20+I25</f>
        <v>70769717519.79999</v>
      </c>
      <c r="J27" s="44">
        <f t="shared" si="12"/>
        <v>237714563464.81</v>
      </c>
      <c r="K27" s="45">
        <f t="shared" si="16"/>
        <v>0.5150315240019121</v>
      </c>
      <c r="L27" s="45">
        <f t="shared" si="13"/>
        <v>0.16696226127856553</v>
      </c>
      <c r="M27" s="46">
        <f t="shared" si="14"/>
        <v>0.1443793832070928</v>
      </c>
    </row>
    <row r="28" spans="3:13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92" t="s">
        <v>17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</row>
    <row r="30" spans="1:13" ht="12.75" customHeight="1">
      <c r="A30" s="92" t="s">
        <v>29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</row>
    <row r="31" spans="1:13" ht="27.75" customHeight="1" thickBot="1">
      <c r="A31" s="4"/>
      <c r="B31" s="4"/>
      <c r="C31" s="5"/>
      <c r="D31" s="5"/>
      <c r="E31" s="5"/>
      <c r="F31" s="5"/>
      <c r="G31" s="5"/>
      <c r="H31" s="5"/>
      <c r="I31" s="5"/>
      <c r="J31" s="11"/>
      <c r="K31" s="6"/>
      <c r="L31" s="6"/>
      <c r="M31" s="6"/>
    </row>
    <row r="32" spans="1:13" ht="54" customHeight="1" thickBot="1">
      <c r="A32" s="55"/>
      <c r="B32" s="56" t="s">
        <v>7</v>
      </c>
      <c r="C32" s="57" t="s">
        <v>14</v>
      </c>
      <c r="D32" s="57" t="s">
        <v>10</v>
      </c>
      <c r="E32" s="57" t="s">
        <v>20</v>
      </c>
      <c r="F32" s="57" t="s">
        <v>21</v>
      </c>
      <c r="G32" s="61" t="s">
        <v>30</v>
      </c>
      <c r="H32" s="61" t="s">
        <v>32</v>
      </c>
      <c r="I32" s="60" t="s">
        <v>24</v>
      </c>
      <c r="J32" s="79" t="s">
        <v>11</v>
      </c>
      <c r="K32" s="80" t="s">
        <v>13</v>
      </c>
      <c r="L32" s="81" t="s">
        <v>12</v>
      </c>
      <c r="M32" s="82" t="s">
        <v>31</v>
      </c>
    </row>
    <row r="33" spans="1:13" ht="12" customHeight="1">
      <c r="A33" s="50"/>
      <c r="B33" s="51"/>
      <c r="C33" s="52"/>
      <c r="D33" s="52"/>
      <c r="E33" s="52"/>
      <c r="F33" s="52"/>
      <c r="G33" s="52"/>
      <c r="H33" s="52"/>
      <c r="I33" s="52"/>
      <c r="J33" s="53"/>
      <c r="K33" s="52"/>
      <c r="L33" s="52"/>
      <c r="M33" s="54"/>
    </row>
    <row r="34" spans="1:13" ht="19.5" customHeight="1">
      <c r="A34" s="86" t="s">
        <v>3</v>
      </c>
      <c r="B34" s="78" t="s">
        <v>0</v>
      </c>
      <c r="C34" s="20">
        <f>SUM(C35:C38)</f>
        <v>14215899000</v>
      </c>
      <c r="D34" s="20">
        <f>SUM(D35:D38)</f>
        <v>14215899000</v>
      </c>
      <c r="E34" s="20">
        <f>SUM(E35:E38)</f>
        <v>391021000</v>
      </c>
      <c r="F34" s="20">
        <f aca="true" t="shared" si="17" ref="F34:F39">+D34-E34</f>
        <v>13824878000</v>
      </c>
      <c r="G34" s="20">
        <f>SUM(G35:G38)</f>
        <v>3911138129.3500004</v>
      </c>
      <c r="H34" s="20">
        <f>SUM(H35:H38)</f>
        <v>2693419470.63</v>
      </c>
      <c r="I34" s="20">
        <f>SUM(I35:I38)</f>
        <v>2690244248.4900002</v>
      </c>
      <c r="J34" s="39">
        <f>+F34-G34</f>
        <v>9913739870.65</v>
      </c>
      <c r="K34" s="40">
        <f>+G34/F34</f>
        <v>0.2829057970240316</v>
      </c>
      <c r="L34" s="40">
        <f>+H34/F34</f>
        <v>0.1948241040991465</v>
      </c>
      <c r="M34" s="41">
        <f>+I34/F34</f>
        <v>0.19459442958483975</v>
      </c>
    </row>
    <row r="35" spans="1:19" ht="19.5" customHeight="1">
      <c r="A35" s="87"/>
      <c r="B35" s="62" t="s">
        <v>1</v>
      </c>
      <c r="C35" s="21">
        <v>12231927000</v>
      </c>
      <c r="D35" s="21">
        <v>12231927000</v>
      </c>
      <c r="E35" s="21">
        <v>391021000</v>
      </c>
      <c r="F35" s="21">
        <f t="shared" si="17"/>
        <v>11840906000</v>
      </c>
      <c r="G35" s="22">
        <v>2395627727.71</v>
      </c>
      <c r="H35" s="22">
        <v>2395627727.71</v>
      </c>
      <c r="I35" s="22">
        <v>2392452505.57</v>
      </c>
      <c r="J35" s="74">
        <f aca="true" t="shared" si="18" ref="J35:J41">+F35-G35</f>
        <v>9445278272.29</v>
      </c>
      <c r="K35" s="75">
        <f aca="true" t="shared" si="19" ref="K35:K41">+G35/F35</f>
        <v>0.20231794152491372</v>
      </c>
      <c r="L35" s="75">
        <f aca="true" t="shared" si="20" ref="L35:L41">+H35/F35</f>
        <v>0.20231794152491372</v>
      </c>
      <c r="M35" s="76">
        <f aca="true" t="shared" si="21" ref="M35:M41">+I35/F35</f>
        <v>0.20204978449875374</v>
      </c>
      <c r="N35" s="73"/>
      <c r="O35" s="73"/>
      <c r="P35" s="73"/>
      <c r="Q35" s="73"/>
      <c r="R35" s="73"/>
      <c r="S35" s="73"/>
    </row>
    <row r="36" spans="1:19" ht="19.5" customHeight="1">
      <c r="A36" s="87"/>
      <c r="B36" s="63" t="s">
        <v>19</v>
      </c>
      <c r="C36" s="22">
        <v>1861014000</v>
      </c>
      <c r="D36" s="22">
        <v>1861014000</v>
      </c>
      <c r="E36" s="22"/>
      <c r="F36" s="21">
        <f t="shared" si="17"/>
        <v>1861014000</v>
      </c>
      <c r="G36" s="22">
        <v>1509820742.64</v>
      </c>
      <c r="H36" s="22">
        <v>292102083.92</v>
      </c>
      <c r="I36" s="22">
        <v>292102083.92</v>
      </c>
      <c r="J36" s="74">
        <f t="shared" si="18"/>
        <v>351193257.3599999</v>
      </c>
      <c r="K36" s="75">
        <f t="shared" si="19"/>
        <v>0.8112892985436972</v>
      </c>
      <c r="L36" s="75">
        <f t="shared" si="20"/>
        <v>0.1569585634068309</v>
      </c>
      <c r="M36" s="76">
        <f t="shared" si="21"/>
        <v>0.1569585634068309</v>
      </c>
      <c r="N36" s="73"/>
      <c r="O36" s="73"/>
      <c r="P36" s="73"/>
      <c r="Q36" s="73"/>
      <c r="R36" s="73"/>
      <c r="S36" s="73"/>
    </row>
    <row r="37" spans="1:19" ht="19.5" customHeight="1">
      <c r="A37" s="87"/>
      <c r="B37" s="62" t="s">
        <v>8</v>
      </c>
      <c r="C37" s="22">
        <v>119250000</v>
      </c>
      <c r="D37" s="22">
        <v>119250000</v>
      </c>
      <c r="E37" s="22"/>
      <c r="F37" s="21">
        <f t="shared" si="17"/>
        <v>119250000</v>
      </c>
      <c r="G37" s="22">
        <v>4783659</v>
      </c>
      <c r="H37" s="22">
        <v>4783659</v>
      </c>
      <c r="I37" s="22">
        <v>4783659</v>
      </c>
      <c r="J37" s="74">
        <f t="shared" si="18"/>
        <v>114466341</v>
      </c>
      <c r="K37" s="75">
        <f t="shared" si="19"/>
        <v>0.04011454088050315</v>
      </c>
      <c r="L37" s="75">
        <f t="shared" si="20"/>
        <v>0.04011454088050315</v>
      </c>
      <c r="M37" s="76">
        <f t="shared" si="21"/>
        <v>0.04011454088050315</v>
      </c>
      <c r="N37" s="73"/>
      <c r="O37" s="73"/>
      <c r="P37" s="73"/>
      <c r="Q37" s="73"/>
      <c r="R37" s="73"/>
      <c r="S37" s="73"/>
    </row>
    <row r="38" spans="1:19" ht="31.5" customHeight="1">
      <c r="A38" s="15"/>
      <c r="B38" s="64" t="s">
        <v>28</v>
      </c>
      <c r="C38" s="22">
        <v>3708000</v>
      </c>
      <c r="D38" s="22">
        <v>3708000</v>
      </c>
      <c r="E38" s="22"/>
      <c r="F38" s="21">
        <f t="shared" si="17"/>
        <v>3708000</v>
      </c>
      <c r="G38" s="21">
        <v>906000</v>
      </c>
      <c r="H38" s="21">
        <v>906000</v>
      </c>
      <c r="I38" s="21">
        <v>906000</v>
      </c>
      <c r="J38" s="74">
        <f t="shared" si="18"/>
        <v>2802000</v>
      </c>
      <c r="K38" s="75">
        <f t="shared" si="19"/>
        <v>0.24433656957928804</v>
      </c>
      <c r="L38" s="75">
        <f t="shared" si="20"/>
        <v>0.24433656957928804</v>
      </c>
      <c r="M38" s="76">
        <f t="shared" si="21"/>
        <v>0.24433656957928804</v>
      </c>
      <c r="N38" s="73"/>
      <c r="O38" s="73"/>
      <c r="P38" s="73"/>
      <c r="Q38" s="73"/>
      <c r="R38" s="73"/>
      <c r="S38" s="73"/>
    </row>
    <row r="39" spans="1:13" ht="19.5" customHeight="1">
      <c r="A39" s="86" t="s">
        <v>4</v>
      </c>
      <c r="B39" s="77" t="s">
        <v>2</v>
      </c>
      <c r="C39" s="20">
        <v>5200000000</v>
      </c>
      <c r="D39" s="20">
        <v>5200000000</v>
      </c>
      <c r="E39" s="20">
        <v>0</v>
      </c>
      <c r="F39" s="20">
        <f t="shared" si="17"/>
        <v>5200000000</v>
      </c>
      <c r="G39" s="20">
        <v>4134159817.25</v>
      </c>
      <c r="H39" s="20">
        <v>90990827</v>
      </c>
      <c r="I39" s="20">
        <v>90990827</v>
      </c>
      <c r="J39" s="39">
        <f t="shared" si="18"/>
        <v>1065840182.75</v>
      </c>
      <c r="K39" s="40">
        <f t="shared" si="19"/>
        <v>0.7950307340865385</v>
      </c>
      <c r="L39" s="40">
        <f t="shared" si="20"/>
        <v>0.01749823596153846</v>
      </c>
      <c r="M39" s="41">
        <f t="shared" si="21"/>
        <v>0.01749823596153846</v>
      </c>
    </row>
    <row r="40" spans="1:13" ht="9.75" customHeight="1">
      <c r="A40" s="88"/>
      <c r="B40" s="70"/>
      <c r="C40" s="49"/>
      <c r="D40" s="49"/>
      <c r="E40" s="49"/>
      <c r="F40" s="49"/>
      <c r="G40" s="49"/>
      <c r="H40" s="49"/>
      <c r="I40" s="49"/>
      <c r="J40" s="33"/>
      <c r="K40" s="48"/>
      <c r="L40" s="48"/>
      <c r="M40" s="35"/>
    </row>
    <row r="41" spans="1:13" ht="19.5" customHeight="1" thickBot="1">
      <c r="A41" s="89" t="s">
        <v>5</v>
      </c>
      <c r="B41" s="90" t="s">
        <v>6</v>
      </c>
      <c r="C41" s="27">
        <f>+C34+C39</f>
        <v>19415899000</v>
      </c>
      <c r="D41" s="27">
        <f aca="true" t="shared" si="22" ref="D41:I41">+D34+D39</f>
        <v>19415899000</v>
      </c>
      <c r="E41" s="27">
        <f t="shared" si="22"/>
        <v>391021000</v>
      </c>
      <c r="F41" s="27">
        <f t="shared" si="22"/>
        <v>19024878000</v>
      </c>
      <c r="G41" s="27">
        <f t="shared" si="22"/>
        <v>8045297946.6</v>
      </c>
      <c r="H41" s="27">
        <f t="shared" si="22"/>
        <v>2784410297.63</v>
      </c>
      <c r="I41" s="27">
        <f t="shared" si="22"/>
        <v>2781235075.4900002</v>
      </c>
      <c r="J41" s="44">
        <f t="shared" si="18"/>
        <v>10979580053.4</v>
      </c>
      <c r="K41" s="45">
        <f t="shared" si="19"/>
        <v>0.422883024353691</v>
      </c>
      <c r="L41" s="45">
        <f t="shared" si="20"/>
        <v>0.14635627611541058</v>
      </c>
      <c r="M41" s="46">
        <f t="shared" si="21"/>
        <v>0.1461893776921986</v>
      </c>
    </row>
    <row r="42" ht="12.75">
      <c r="C42" s="1"/>
    </row>
    <row r="43" spans="2:13" ht="12.75">
      <c r="B43" s="8" t="s">
        <v>15</v>
      </c>
      <c r="C43" s="8"/>
      <c r="D43" s="8"/>
      <c r="E43" s="8"/>
      <c r="F43" s="8"/>
      <c r="G43" s="10"/>
      <c r="H43" s="10"/>
      <c r="I43" s="10"/>
      <c r="J43" s="10"/>
      <c r="K43" s="9"/>
      <c r="L43" s="3"/>
      <c r="M43" s="3"/>
    </row>
  </sheetData>
  <sheetProtection/>
  <mergeCells count="6">
    <mergeCell ref="A30:M30"/>
    <mergeCell ref="A29:M29"/>
    <mergeCell ref="A2:M2"/>
    <mergeCell ref="A1:M1"/>
    <mergeCell ref="A15:M15"/>
    <mergeCell ref="A16:M16"/>
  </mergeCells>
  <printOptions horizontalCentered="1"/>
  <pageMargins left="0.984251968503937" right="0" top="0.3937007874015748" bottom="0" header="0" footer="0"/>
  <pageSetup horizontalDpi="600" verticalDpi="600" orientation="landscape" paperSize="14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2019-04-04T21:03:33Z</cp:lastPrinted>
  <dcterms:created xsi:type="dcterms:W3CDTF">2011-02-09T13:24:23Z</dcterms:created>
  <dcterms:modified xsi:type="dcterms:W3CDTF">2019-04-04T21:03:41Z</dcterms:modified>
  <cp:category/>
  <cp:version/>
  <cp:contentType/>
  <cp:contentStatus/>
</cp:coreProperties>
</file>