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FEBRERO 2019\PDF\"/>
    </mc:Choice>
  </mc:AlternateContent>
  <bookViews>
    <workbookView xWindow="240" yWindow="120" windowWidth="18060" windowHeight="7050"/>
  </bookViews>
  <sheets>
    <sheet name="EJECUCIÓN UE-350102" sheetId="1" r:id="rId1"/>
  </sheets>
  <calcPr calcId="152511"/>
</workbook>
</file>

<file path=xl/calcChain.xml><?xml version="1.0" encoding="utf-8"?>
<calcChain xmlns="http://schemas.openxmlformats.org/spreadsheetml/2006/main">
  <c r="J7" i="1" l="1"/>
  <c r="O21" i="1" l="1"/>
  <c r="O19" i="1"/>
  <c r="O17" i="1"/>
  <c r="O15" i="1"/>
  <c r="U15" i="1" s="1"/>
  <c r="O14" i="1"/>
  <c r="U14" i="1" s="1"/>
  <c r="O12" i="1"/>
  <c r="U12" i="1" s="1"/>
  <c r="O11" i="1"/>
  <c r="U11" i="1" s="1"/>
  <c r="O10" i="1"/>
  <c r="U10" i="1" s="1"/>
  <c r="O9" i="1"/>
  <c r="T20" i="1"/>
  <c r="S20" i="1"/>
  <c r="R20" i="1"/>
  <c r="Q20" i="1"/>
  <c r="P20" i="1"/>
  <c r="N20" i="1"/>
  <c r="M20" i="1"/>
  <c r="O20" i="1" s="1"/>
  <c r="U20" i="1" s="1"/>
  <c r="L20" i="1"/>
  <c r="K20" i="1"/>
  <c r="J20" i="1"/>
  <c r="T18" i="1"/>
  <c r="S18" i="1"/>
  <c r="R18" i="1"/>
  <c r="Q18" i="1"/>
  <c r="P18" i="1"/>
  <c r="N18" i="1"/>
  <c r="M18" i="1"/>
  <c r="O18" i="1" s="1"/>
  <c r="U18" i="1" s="1"/>
  <c r="L18" i="1"/>
  <c r="K18" i="1"/>
  <c r="J18" i="1"/>
  <c r="T16" i="1"/>
  <c r="S16" i="1"/>
  <c r="R16" i="1"/>
  <c r="Q16" i="1"/>
  <c r="P16" i="1"/>
  <c r="N16" i="1"/>
  <c r="M16" i="1"/>
  <c r="O16" i="1" s="1"/>
  <c r="U16" i="1" s="1"/>
  <c r="L16" i="1"/>
  <c r="K16" i="1"/>
  <c r="J16" i="1"/>
  <c r="T13" i="1"/>
  <c r="S13" i="1"/>
  <c r="R13" i="1"/>
  <c r="Q13" i="1"/>
  <c r="P13" i="1"/>
  <c r="N13" i="1"/>
  <c r="M13" i="1"/>
  <c r="O13" i="1" s="1"/>
  <c r="L13" i="1"/>
  <c r="K13" i="1"/>
  <c r="J13" i="1"/>
  <c r="T8" i="1"/>
  <c r="S8" i="1"/>
  <c r="R8" i="1"/>
  <c r="Q8" i="1"/>
  <c r="Q7" i="1" s="1"/>
  <c r="Q22" i="1" s="1"/>
  <c r="P8" i="1"/>
  <c r="N8" i="1"/>
  <c r="M8" i="1"/>
  <c r="O8" i="1" s="1"/>
  <c r="U8" i="1" s="1"/>
  <c r="L8" i="1"/>
  <c r="L7" i="1" s="1"/>
  <c r="L22" i="1" s="1"/>
  <c r="K8" i="1"/>
  <c r="J8" i="1"/>
  <c r="J22" i="1" l="1"/>
  <c r="N7" i="1"/>
  <c r="N22" i="1" s="1"/>
  <c r="S7" i="1"/>
  <c r="K7" i="1"/>
  <c r="K22" i="1" s="1"/>
  <c r="P7" i="1"/>
  <c r="P22" i="1" s="1"/>
  <c r="T7" i="1"/>
  <c r="R7" i="1"/>
  <c r="R22" i="1" s="1"/>
  <c r="T22" i="1"/>
  <c r="S22" i="1"/>
  <c r="V18" i="1"/>
  <c r="W18" i="1"/>
  <c r="X19" i="1"/>
  <c r="W19" i="1"/>
  <c r="V19" i="1"/>
  <c r="U19" i="1"/>
  <c r="M7" i="1"/>
  <c r="X18" i="1"/>
  <c r="V20" i="1"/>
  <c r="X20" i="1"/>
  <c r="W20" i="1"/>
  <c r="W17" i="1"/>
  <c r="V17" i="1"/>
  <c r="X17" i="1"/>
  <c r="W21" i="1"/>
  <c r="V21" i="1"/>
  <c r="X21" i="1"/>
  <c r="U17" i="1"/>
  <c r="U21" i="1"/>
  <c r="V9" i="1"/>
  <c r="X9" i="1"/>
  <c r="W9" i="1"/>
  <c r="V13" i="1"/>
  <c r="W13" i="1"/>
  <c r="X13" i="1"/>
  <c r="W10" i="1"/>
  <c r="V10" i="1"/>
  <c r="X10" i="1"/>
  <c r="W14" i="1"/>
  <c r="V14" i="1"/>
  <c r="X14" i="1"/>
  <c r="X11" i="1"/>
  <c r="W11" i="1"/>
  <c r="V11" i="1"/>
  <c r="X15" i="1"/>
  <c r="V15" i="1"/>
  <c r="W15" i="1"/>
  <c r="X8" i="1"/>
  <c r="W8" i="1"/>
  <c r="V8" i="1"/>
  <c r="V16" i="1"/>
  <c r="X16" i="1"/>
  <c r="W16" i="1"/>
  <c r="U9" i="1"/>
  <c r="U13" i="1"/>
  <c r="M22" i="1" l="1"/>
  <c r="O22" i="1" s="1"/>
  <c r="U22" i="1" s="1"/>
  <c r="O7" i="1"/>
  <c r="X22" i="1" l="1"/>
  <c r="U7" i="1"/>
  <c r="X7" i="1"/>
  <c r="W7" i="1"/>
  <c r="V7" i="1"/>
  <c r="W22" i="1"/>
  <c r="V22" i="1"/>
</calcChain>
</file>

<file path=xl/sharedStrings.xml><?xml version="1.0" encoding="utf-8"?>
<sst xmlns="http://schemas.openxmlformats.org/spreadsheetml/2006/main" count="128" uniqueCount="64">
  <si>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</si>
  <si>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</si>
  <si>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</si>
  <si>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</si>
  <si>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</si>
  <si>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</si>
  <si>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</si>
  <si>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</si>
  <si>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</si>
  <si>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</si>
  <si>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</si>
  <si>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</si>
  <si>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</si>
  <si>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</si>
  <si>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</si>
  <si>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</si>
  <si>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</si>
  <si>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</si>
  <si>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</si>
  <si>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</si>
  <si>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</si>
  <si>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</si>
  <si>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</si>
  <si>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</si>
  <si>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</si>
  <si>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</si>
  <si>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</si>
  <si>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</si>
  <si>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</si>
  <si>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</si>
  <si>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</si>
  <si>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</si>
  <si>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</si>
  <si>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</si>
  <si>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</si>
  <si>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</si>
  <si>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</si>
  <si>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</si>
  <si>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</si>
  <si>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</si>
  <si>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PREVIO CONCEPTO DGPPN</t>
  </si>
  <si>
    <t>FORTALECIMIENTO DE LOS SERVICIOS BRINDADOS A LOS USUARIOS DE COMERCIO EXTERIOR A NIVEL  NACIONAL</t>
  </si>
  <si>
    <t>GASTOS DE PERSONAL</t>
  </si>
  <si>
    <t>GASTOS DE FUNCIONAMIENTO</t>
  </si>
  <si>
    <t>TRANSFERENCIAS CORRIENTES</t>
  </si>
  <si>
    <t>GASTOS POR TRIBUTOS, MULTAS, SANCIONES E INTERESES DE MORA</t>
  </si>
  <si>
    <t xml:space="preserve">GASTOS DE INVERSIÓN </t>
  </si>
  <si>
    <t>TOTAL PRESUPUESTO A+C</t>
  </si>
  <si>
    <t xml:space="preserve">ADQUISICIÓN DE BIENES Y SERVICIOS </t>
  </si>
  <si>
    <t>APR. SIN COMPROMETER</t>
  </si>
  <si>
    <t>COMP/ APR</t>
  </si>
  <si>
    <t>MINISTERIO DE COMERCIO INDUSTRIA Y TURISMO</t>
  </si>
  <si>
    <t>INFORME DE EJECUCIÓN PRESUPUESTAL ACUMULADO CON CORTE AL 28 DE FEBRERO DE 2019</t>
  </si>
  <si>
    <t>BLOQUEOS</t>
  </si>
  <si>
    <t>APR. VIGENTE DESPUES DE BLOQUEOS</t>
  </si>
  <si>
    <t>OBLIG/ APR</t>
  </si>
  <si>
    <t>PAGO/ APR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</si>
  <si>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</si>
  <si>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</si>
  <si>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</si>
  <si>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</si>
  <si>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</si>
  <si>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 xml:space="preserve">UNIDAD EJECUTORA 3501-02 DIRECCIÓN GENERAL DE COMERCIO EXTERIOR </t>
  </si>
  <si>
    <t>GENERADO : MARZO 4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</si>
</sst>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7"/>
      <color theme="0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sz val="11"/>
      <name val="Calibri"/>
      <family val="2"/>
    </font>
    <font>
      <b/>
      <sz val="7"/>
      <name val="Arial Narrow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theme="0" tint="-0.14996795556505021"/>
      </left>
      <right style="thick">
        <color theme="0" tint="-0.14996795556505021"/>
      </right>
      <top/>
      <bottom style="thick">
        <color rgb="FFD3D3D3"/>
      </bottom>
      <diagonal/>
    </border>
  </borders>
  <cellStyleXfs count="1">
    <xf numFmtId="0" fontId="0" fillId="0" borderId="0"/>
  </cellStyleXfs>
  <cellXfs count="4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0" fontId="1" fillId="0" borderId="0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165" fontId="4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0" applyNumberFormat="1" applyFont="1" applyFill="1" applyBorder="1" applyAlignment="1">
      <alignment horizontal="right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9" fillId="2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left" readingOrder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/>
    <xf numFmtId="0" fontId="14" fillId="3" borderId="1" xfId="0" applyNumberFormat="1" applyFont="1" applyFill="1" applyBorder="1" applyAlignment="1">
      <alignment horizontal="center" vertical="center" wrapText="1" readingOrder="1"/>
    </xf>
    <xf numFmtId="0" fontId="15" fillId="3" borderId="1" xfId="0" applyNumberFormat="1" applyFont="1" applyFill="1" applyBorder="1" applyAlignment="1">
      <alignment horizontal="left" vertical="center" wrapText="1" readingOrder="1"/>
    </xf>
    <xf numFmtId="164" fontId="15" fillId="3" borderId="1" xfId="0" applyNumberFormat="1" applyFont="1" applyFill="1" applyBorder="1" applyAlignment="1">
      <alignment horizontal="right" vertical="center" wrapText="1" readingOrder="1"/>
    </xf>
    <xf numFmtId="165" fontId="15" fillId="3" borderId="1" xfId="0" applyNumberFormat="1" applyFont="1" applyFill="1" applyBorder="1" applyAlignment="1">
      <alignment horizontal="right" vertical="center" wrapText="1" readingOrder="1"/>
    </xf>
    <xf numFmtId="165" fontId="16" fillId="3" borderId="1" xfId="0" applyNumberFormat="1" applyFont="1" applyFill="1" applyBorder="1" applyAlignment="1">
      <alignment horizontal="right" vertical="center" wrapText="1" readingOrder="1"/>
    </xf>
    <xf numFmtId="10" fontId="16" fillId="3" borderId="1" xfId="0" applyNumberFormat="1" applyFont="1" applyFill="1" applyBorder="1" applyAlignment="1">
      <alignment horizontal="right" vertical="center" wrapText="1" readingOrder="1"/>
    </xf>
    <xf numFmtId="0" fontId="14" fillId="3" borderId="2" xfId="0" applyNumberFormat="1" applyFont="1" applyFill="1" applyBorder="1" applyAlignment="1">
      <alignment horizontal="center" vertical="center" wrapText="1" readingOrder="1"/>
    </xf>
    <xf numFmtId="0" fontId="14" fillId="3" borderId="3" xfId="0" applyNumberFormat="1" applyFont="1" applyFill="1" applyBorder="1" applyAlignment="1">
      <alignment horizontal="center" vertical="center" wrapText="1" readingOrder="1"/>
    </xf>
    <xf numFmtId="0" fontId="15" fillId="3" borderId="3" xfId="0" applyNumberFormat="1" applyFont="1" applyFill="1" applyBorder="1" applyAlignment="1">
      <alignment horizontal="left" vertical="center" wrapText="1" readingOrder="1"/>
    </xf>
    <xf numFmtId="164" fontId="15" fillId="3" borderId="4" xfId="0" applyNumberFormat="1" applyFont="1" applyFill="1" applyBorder="1" applyAlignment="1">
      <alignment horizontal="right" vertical="center" wrapText="1" readingOrder="1"/>
    </xf>
    <xf numFmtId="165" fontId="15" fillId="3" borderId="4" xfId="0" applyNumberFormat="1" applyFont="1" applyFill="1" applyBorder="1" applyAlignment="1">
      <alignment horizontal="right" vertical="center" wrapText="1" readingOrder="1"/>
    </xf>
    <xf numFmtId="165" fontId="16" fillId="3" borderId="4" xfId="0" applyNumberFormat="1" applyFont="1" applyFill="1" applyBorder="1" applyAlignment="1">
      <alignment horizontal="right" vertical="center" wrapText="1" readingOrder="1"/>
    </xf>
    <xf numFmtId="10" fontId="16" fillId="3" borderId="4" xfId="0" applyNumberFormat="1" applyFont="1" applyFill="1" applyBorder="1" applyAlignment="1">
      <alignment horizontal="right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  <color rgb="FF009900"/>
      <color rgb="FF6699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371475</xdr:colOff>
      <xdr:row>2</xdr:row>
      <xdr:rowOff>180975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9560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8"/>
  <sheetViews>
    <sheetView showGridLines="0" tabSelected="1" workbookViewId="0">
      <selection activeCell="J8" sqref="J8"/>
    </sheetView>
  </sheetViews>
  <sheetFormatPr baseColWidth="10" defaultRowHeight="15" x14ac:dyDescent="0.25"/>
  <cols>
    <col min="1" max="1" width="5.28515625" customWidth="1"/>
    <col min="2" max="2" width="4.28515625" customWidth="1"/>
    <col min="3" max="3" width="4.140625" customWidth="1"/>
    <col min="4" max="4" width="4" customWidth="1"/>
    <col min="5" max="5" width="4.42578125" customWidth="1"/>
    <col min="6" max="6" width="7.140625" customWidth="1"/>
    <col min="7" max="7" width="4.7109375" customWidth="1"/>
    <col min="8" max="8" width="3.85546875" customWidth="1"/>
    <col min="9" max="9" width="23.85546875" customWidth="1"/>
    <col min="10" max="10" width="15.85546875" customWidth="1"/>
    <col min="11" max="11" width="12" customWidth="1"/>
    <col min="12" max="12" width="11.140625" customWidth="1"/>
    <col min="13" max="13" width="16.28515625" customWidth="1"/>
    <col min="14" max="14" width="14" customWidth="1"/>
    <col min="15" max="15" width="16.140625" customWidth="1"/>
    <col min="16" max="16" width="15.85546875" customWidth="1"/>
    <col min="17" max="17" width="15.7109375" customWidth="1"/>
    <col min="18" max="18" width="14.85546875" customWidth="1"/>
    <col min="19" max="19" width="15.85546875" customWidth="1"/>
    <col min="20" max="20" width="14.42578125" customWidth="1"/>
    <col min="21" max="21" width="15.85546875" customWidth="1"/>
    <col min="22" max="22" width="7.7109375" customWidth="1"/>
    <col min="23" max="23" width="7.140625" customWidth="1"/>
    <col min="24" max="24" width="6.5703125" customWidth="1"/>
  </cols>
  <sheetData>
    <row r="2" spans="1:26" ht="15.75" x14ac:dyDescent="0.25">
      <c r="A2" s="38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6" ht="15.75" x14ac:dyDescent="0.25">
      <c r="A3" s="38" t="s">
        <v>52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6" ht="15.75" x14ac:dyDescent="0.25">
      <c r="A4" s="38" t="s">
        <v>62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6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4" t="s">
        <v>63</v>
      </c>
    </row>
    <row r="6" spans="1:26" ht="37.5" thickTop="1" thickBot="1" x14ac:dyDescent="0.3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4" t="s">
        <v>53</v>
      </c>
      <c r="O6" s="14" t="s">
        <v>54</v>
      </c>
      <c r="P6" s="14" t="s">
        <v>14</v>
      </c>
      <c r="Q6" s="14" t="s">
        <v>15</v>
      </c>
      <c r="R6" s="14" t="s">
        <v>16</v>
      </c>
      <c r="S6" s="14" t="s">
        <v>17</v>
      </c>
      <c r="T6" s="14" t="s">
        <v>18</v>
      </c>
      <c r="U6" s="15" t="s">
        <v>49</v>
      </c>
      <c r="V6" s="15" t="s">
        <v>50</v>
      </c>
      <c r="W6" s="15" t="s">
        <v>55</v>
      </c>
      <c r="X6" s="15" t="s">
        <v>56</v>
      </c>
      <c r="Y6" s="7"/>
    </row>
    <row r="7" spans="1:26" ht="35.1" customHeight="1" thickTop="1" thickBot="1" x14ac:dyDescent="0.3">
      <c r="A7" s="18" t="s">
        <v>19</v>
      </c>
      <c r="B7" s="18"/>
      <c r="C7" s="18"/>
      <c r="D7" s="18"/>
      <c r="E7" s="18"/>
      <c r="F7" s="18"/>
      <c r="G7" s="18"/>
      <c r="H7" s="18"/>
      <c r="I7" s="8" t="s">
        <v>43</v>
      </c>
      <c r="J7" s="16">
        <f>+J8+J13+J16+J18</f>
        <v>14215899000</v>
      </c>
      <c r="K7" s="16">
        <f t="shared" ref="K7:T7" si="0">+K8+K13+K16+K18</f>
        <v>0</v>
      </c>
      <c r="L7" s="16">
        <f t="shared" si="0"/>
        <v>0</v>
      </c>
      <c r="M7" s="16">
        <f t="shared" si="0"/>
        <v>14215899000</v>
      </c>
      <c r="N7" s="16">
        <f t="shared" si="0"/>
        <v>391021000</v>
      </c>
      <c r="O7" s="16">
        <f t="shared" ref="O7:O16" si="1">+M7-N7</f>
        <v>13824878000</v>
      </c>
      <c r="P7" s="16">
        <f t="shared" si="0"/>
        <v>13521465772.82</v>
      </c>
      <c r="Q7" s="16">
        <f t="shared" si="0"/>
        <v>303412227.18000001</v>
      </c>
      <c r="R7" s="16">
        <f t="shared" si="0"/>
        <v>3083831870.0299997</v>
      </c>
      <c r="S7" s="16">
        <f t="shared" si="0"/>
        <v>1772279264.2099998</v>
      </c>
      <c r="T7" s="16">
        <f t="shared" si="0"/>
        <v>1740700729.6299999</v>
      </c>
      <c r="U7" s="12">
        <f t="shared" ref="U7:U16" si="2">+O7-R7</f>
        <v>10741046129.970001</v>
      </c>
      <c r="V7" s="13">
        <f>+R7/O7</f>
        <v>0.22306394819758987</v>
      </c>
      <c r="W7" s="13">
        <f>+S7/O7</f>
        <v>0.1281949297642988</v>
      </c>
      <c r="X7" s="13">
        <f>+T7/O7</f>
        <v>0.12591074797405083</v>
      </c>
      <c r="Y7" s="10"/>
      <c r="Z7" s="11"/>
    </row>
    <row r="8" spans="1:26" ht="35.1" customHeight="1" thickTop="1" thickBot="1" x14ac:dyDescent="0.3">
      <c r="A8" s="25" t="s">
        <v>19</v>
      </c>
      <c r="B8" s="25" t="s">
        <v>20</v>
      </c>
      <c r="C8" s="25"/>
      <c r="D8" s="25"/>
      <c r="E8" s="25"/>
      <c r="F8" s="25"/>
      <c r="G8" s="25"/>
      <c r="H8" s="25"/>
      <c r="I8" s="26" t="s">
        <v>42</v>
      </c>
      <c r="J8" s="27">
        <f>SUM(J9:J12)</f>
        <v>12231927000</v>
      </c>
      <c r="K8" s="27">
        <f t="shared" ref="K8:T8" si="3">SUM(K9:K12)</f>
        <v>0</v>
      </c>
      <c r="L8" s="27">
        <f t="shared" si="3"/>
        <v>0</v>
      </c>
      <c r="M8" s="27">
        <f t="shared" si="3"/>
        <v>12231927000</v>
      </c>
      <c r="N8" s="27">
        <f t="shared" si="3"/>
        <v>391021000</v>
      </c>
      <c r="O8" s="28">
        <f t="shared" si="1"/>
        <v>11840906000</v>
      </c>
      <c r="P8" s="27">
        <f t="shared" si="3"/>
        <v>11710916000</v>
      </c>
      <c r="Q8" s="27">
        <f t="shared" si="3"/>
        <v>129990000</v>
      </c>
      <c r="R8" s="27">
        <f t="shared" si="3"/>
        <v>1610266900.6199999</v>
      </c>
      <c r="S8" s="27">
        <f t="shared" si="3"/>
        <v>1610266900.6199999</v>
      </c>
      <c r="T8" s="27">
        <f t="shared" si="3"/>
        <v>1598086527.04</v>
      </c>
      <c r="U8" s="29">
        <f t="shared" si="2"/>
        <v>10230639099.380001</v>
      </c>
      <c r="V8" s="30">
        <f t="shared" ref="V8:V17" si="4">+R8/O8</f>
        <v>0.13599186587749282</v>
      </c>
      <c r="W8" s="30">
        <f t="shared" ref="W8:W17" si="5">+S8/O8</f>
        <v>0.13599186587749282</v>
      </c>
      <c r="X8" s="30">
        <f t="shared" ref="X8:X17" si="6">+T8/O8</f>
        <v>0.1349631968229458</v>
      </c>
      <c r="Y8" s="10"/>
      <c r="Z8" s="11"/>
    </row>
    <row r="9" spans="1:26" ht="35.1" customHeight="1" thickTop="1" thickBot="1" x14ac:dyDescent="0.3">
      <c r="A9" s="18" t="s">
        <v>19</v>
      </c>
      <c r="B9" s="18" t="s">
        <v>20</v>
      </c>
      <c r="C9" s="18" t="s">
        <v>20</v>
      </c>
      <c r="D9" s="18" t="s">
        <v>20</v>
      </c>
      <c r="E9" s="18"/>
      <c r="F9" s="18" t="s">
        <v>21</v>
      </c>
      <c r="G9" s="18" t="s">
        <v>39</v>
      </c>
      <c r="H9" s="18" t="s">
        <v>30</v>
      </c>
      <c r="I9" s="8" t="s">
        <v>22</v>
      </c>
      <c r="J9" s="9">
        <v>7885529000</v>
      </c>
      <c r="K9" s="9">
        <v>0</v>
      </c>
      <c r="L9" s="9">
        <v>0</v>
      </c>
      <c r="M9" s="9">
        <v>7885529000</v>
      </c>
      <c r="N9" s="9">
        <v>0</v>
      </c>
      <c r="O9" s="16">
        <f t="shared" si="1"/>
        <v>7885529000</v>
      </c>
      <c r="P9" s="9">
        <v>7835529000</v>
      </c>
      <c r="Q9" s="9">
        <v>50000000</v>
      </c>
      <c r="R9" s="9">
        <v>1049077237.78</v>
      </c>
      <c r="S9" s="9">
        <v>1049077237.78</v>
      </c>
      <c r="T9" s="9">
        <v>1045588980.6799999</v>
      </c>
      <c r="U9" s="12">
        <f t="shared" si="2"/>
        <v>6836451762.2200003</v>
      </c>
      <c r="V9" s="13">
        <f t="shared" si="4"/>
        <v>0.13303828288248004</v>
      </c>
      <c r="W9" s="13">
        <f t="shared" si="5"/>
        <v>0.13303828288248004</v>
      </c>
      <c r="X9" s="13">
        <f t="shared" si="6"/>
        <v>0.13259592104473902</v>
      </c>
      <c r="Y9" s="10"/>
      <c r="Z9" s="11"/>
    </row>
    <row r="10" spans="1:26" ht="35.1" customHeight="1" thickTop="1" thickBot="1" x14ac:dyDescent="0.3">
      <c r="A10" s="18" t="s">
        <v>19</v>
      </c>
      <c r="B10" s="18" t="s">
        <v>20</v>
      </c>
      <c r="C10" s="18" t="s">
        <v>20</v>
      </c>
      <c r="D10" s="18" t="s">
        <v>23</v>
      </c>
      <c r="E10" s="18"/>
      <c r="F10" s="18" t="s">
        <v>21</v>
      </c>
      <c r="G10" s="18" t="s">
        <v>39</v>
      </c>
      <c r="H10" s="18" t="s">
        <v>30</v>
      </c>
      <c r="I10" s="8" t="s">
        <v>24</v>
      </c>
      <c r="J10" s="9">
        <v>2890783000</v>
      </c>
      <c r="K10" s="9">
        <v>0</v>
      </c>
      <c r="L10" s="9">
        <v>0</v>
      </c>
      <c r="M10" s="9">
        <v>2890783000</v>
      </c>
      <c r="N10" s="9">
        <v>0</v>
      </c>
      <c r="O10" s="16">
        <f t="shared" si="1"/>
        <v>2890783000</v>
      </c>
      <c r="P10" s="9">
        <v>2840793000</v>
      </c>
      <c r="Q10" s="9">
        <v>49990000</v>
      </c>
      <c r="R10" s="9">
        <v>396272946</v>
      </c>
      <c r="S10" s="9">
        <v>396272946</v>
      </c>
      <c r="T10" s="9">
        <v>396272946</v>
      </c>
      <c r="U10" s="12">
        <f t="shared" si="2"/>
        <v>2494510054</v>
      </c>
      <c r="V10" s="13">
        <f t="shared" si="4"/>
        <v>0.13708152635462434</v>
      </c>
      <c r="W10" s="13">
        <f t="shared" si="5"/>
        <v>0.13708152635462434</v>
      </c>
      <c r="X10" s="13">
        <f t="shared" si="6"/>
        <v>0.13708152635462434</v>
      </c>
      <c r="Y10" s="10"/>
      <c r="Z10" s="11"/>
    </row>
    <row r="11" spans="1:26" ht="35.1" customHeight="1" thickTop="1" thickBot="1" x14ac:dyDescent="0.3">
      <c r="A11" s="18" t="s">
        <v>19</v>
      </c>
      <c r="B11" s="18" t="s">
        <v>20</v>
      </c>
      <c r="C11" s="18" t="s">
        <v>20</v>
      </c>
      <c r="D11" s="18" t="s">
        <v>25</v>
      </c>
      <c r="E11" s="18"/>
      <c r="F11" s="18" t="s">
        <v>21</v>
      </c>
      <c r="G11" s="18" t="s">
        <v>39</v>
      </c>
      <c r="H11" s="18" t="s">
        <v>30</v>
      </c>
      <c r="I11" s="8" t="s">
        <v>26</v>
      </c>
      <c r="J11" s="9">
        <v>1064594000</v>
      </c>
      <c r="K11" s="9">
        <v>0</v>
      </c>
      <c r="L11" s="9">
        <v>0</v>
      </c>
      <c r="M11" s="9">
        <v>1064594000</v>
      </c>
      <c r="N11" s="9">
        <v>0</v>
      </c>
      <c r="O11" s="16">
        <f t="shared" si="1"/>
        <v>1064594000</v>
      </c>
      <c r="P11" s="9">
        <v>1034594000</v>
      </c>
      <c r="Q11" s="9">
        <v>30000000</v>
      </c>
      <c r="R11" s="9">
        <v>164916716.84</v>
      </c>
      <c r="S11" s="9">
        <v>164916716.84</v>
      </c>
      <c r="T11" s="9">
        <v>156224600.36000001</v>
      </c>
      <c r="U11" s="12">
        <f t="shared" si="2"/>
        <v>899677283.15999997</v>
      </c>
      <c r="V11" s="13">
        <f t="shared" si="4"/>
        <v>0.15491043237140167</v>
      </c>
      <c r="W11" s="13">
        <f t="shared" si="5"/>
        <v>0.15491043237140167</v>
      </c>
      <c r="X11" s="13">
        <f t="shared" si="6"/>
        <v>0.14674570809153537</v>
      </c>
      <c r="Y11" s="10"/>
      <c r="Z11" s="11"/>
    </row>
    <row r="12" spans="1:26" ht="35.1" customHeight="1" thickTop="1" thickBot="1" x14ac:dyDescent="0.3">
      <c r="A12" s="18" t="s">
        <v>19</v>
      </c>
      <c r="B12" s="18" t="s">
        <v>20</v>
      </c>
      <c r="C12" s="18" t="s">
        <v>20</v>
      </c>
      <c r="D12" s="18" t="s">
        <v>29</v>
      </c>
      <c r="E12" s="18"/>
      <c r="F12" s="18" t="s">
        <v>21</v>
      </c>
      <c r="G12" s="18" t="s">
        <v>39</v>
      </c>
      <c r="H12" s="18" t="s">
        <v>30</v>
      </c>
      <c r="I12" s="8" t="s">
        <v>40</v>
      </c>
      <c r="J12" s="9">
        <v>391021000</v>
      </c>
      <c r="K12" s="9">
        <v>0</v>
      </c>
      <c r="L12" s="9">
        <v>0</v>
      </c>
      <c r="M12" s="9">
        <v>391021000</v>
      </c>
      <c r="N12" s="9">
        <v>391021000</v>
      </c>
      <c r="O12" s="16">
        <f t="shared" si="1"/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12">
        <f t="shared" si="2"/>
        <v>0</v>
      </c>
      <c r="V12" s="13">
        <v>0</v>
      </c>
      <c r="W12" s="13">
        <v>0</v>
      </c>
      <c r="X12" s="13">
        <v>0</v>
      </c>
      <c r="Y12" s="10"/>
      <c r="Z12" s="11"/>
    </row>
    <row r="13" spans="1:26" ht="35.1" customHeight="1" thickTop="1" thickBot="1" x14ac:dyDescent="0.3">
      <c r="A13" s="25" t="s">
        <v>19</v>
      </c>
      <c r="B13" s="25" t="s">
        <v>23</v>
      </c>
      <c r="C13" s="25"/>
      <c r="D13" s="25"/>
      <c r="E13" s="25"/>
      <c r="F13" s="25"/>
      <c r="G13" s="25"/>
      <c r="H13" s="25"/>
      <c r="I13" s="26" t="s">
        <v>48</v>
      </c>
      <c r="J13" s="27">
        <f>+J14+J15</f>
        <v>1861014000</v>
      </c>
      <c r="K13" s="27">
        <f t="shared" ref="K13:T13" si="7">+K14+K15</f>
        <v>0</v>
      </c>
      <c r="L13" s="27">
        <f t="shared" si="7"/>
        <v>0</v>
      </c>
      <c r="M13" s="27">
        <f t="shared" si="7"/>
        <v>1861014000</v>
      </c>
      <c r="N13" s="27">
        <f t="shared" si="7"/>
        <v>0</v>
      </c>
      <c r="O13" s="28">
        <f t="shared" si="1"/>
        <v>1861014000</v>
      </c>
      <c r="P13" s="27">
        <f t="shared" si="7"/>
        <v>1690643772.8199999</v>
      </c>
      <c r="Q13" s="27">
        <f t="shared" si="7"/>
        <v>170370227.18000001</v>
      </c>
      <c r="R13" s="27">
        <f t="shared" si="7"/>
        <v>1470636302.4100001</v>
      </c>
      <c r="S13" s="27">
        <f t="shared" si="7"/>
        <v>159083696.59</v>
      </c>
      <c r="T13" s="27">
        <f t="shared" si="7"/>
        <v>139685535.59</v>
      </c>
      <c r="U13" s="29">
        <f t="shared" si="2"/>
        <v>390377697.58999991</v>
      </c>
      <c r="V13" s="30">
        <f t="shared" si="4"/>
        <v>0.79023387379675814</v>
      </c>
      <c r="W13" s="30">
        <f t="shared" si="5"/>
        <v>8.5482267511152524E-2</v>
      </c>
      <c r="X13" s="30">
        <f t="shared" si="6"/>
        <v>7.5058831147965577E-2</v>
      </c>
      <c r="Y13" s="10"/>
      <c r="Z13" s="11"/>
    </row>
    <row r="14" spans="1:26" ht="35.1" customHeight="1" thickTop="1" thickBot="1" x14ac:dyDescent="0.3">
      <c r="A14" s="18" t="s">
        <v>19</v>
      </c>
      <c r="B14" s="18" t="s">
        <v>23</v>
      </c>
      <c r="C14" s="18" t="s">
        <v>20</v>
      </c>
      <c r="D14" s="18"/>
      <c r="E14" s="18"/>
      <c r="F14" s="18" t="s">
        <v>21</v>
      </c>
      <c r="G14" s="18" t="s">
        <v>39</v>
      </c>
      <c r="H14" s="18" t="s">
        <v>30</v>
      </c>
      <c r="I14" s="8" t="s">
        <v>27</v>
      </c>
      <c r="J14" s="9">
        <v>8000000</v>
      </c>
      <c r="K14" s="9">
        <v>0</v>
      </c>
      <c r="L14" s="9">
        <v>0</v>
      </c>
      <c r="M14" s="9">
        <v>8000000</v>
      </c>
      <c r="N14" s="9">
        <v>0</v>
      </c>
      <c r="O14" s="16">
        <f t="shared" si="1"/>
        <v>8000000</v>
      </c>
      <c r="P14" s="9">
        <v>0</v>
      </c>
      <c r="Q14" s="9">
        <v>8000000</v>
      </c>
      <c r="R14" s="9">
        <v>0</v>
      </c>
      <c r="S14" s="9">
        <v>0</v>
      </c>
      <c r="T14" s="9">
        <v>0</v>
      </c>
      <c r="U14" s="12">
        <f t="shared" si="2"/>
        <v>8000000</v>
      </c>
      <c r="V14" s="13">
        <f t="shared" si="4"/>
        <v>0</v>
      </c>
      <c r="W14" s="13">
        <f t="shared" si="5"/>
        <v>0</v>
      </c>
      <c r="X14" s="13">
        <f t="shared" si="6"/>
        <v>0</v>
      </c>
      <c r="Y14" s="10"/>
      <c r="Z14" s="11"/>
    </row>
    <row r="15" spans="1:26" ht="35.1" customHeight="1" thickTop="1" thickBot="1" x14ac:dyDescent="0.3">
      <c r="A15" s="18" t="s">
        <v>19</v>
      </c>
      <c r="B15" s="18" t="s">
        <v>23</v>
      </c>
      <c r="C15" s="18" t="s">
        <v>23</v>
      </c>
      <c r="D15" s="18"/>
      <c r="E15" s="18"/>
      <c r="F15" s="18" t="s">
        <v>21</v>
      </c>
      <c r="G15" s="18" t="s">
        <v>39</v>
      </c>
      <c r="H15" s="18" t="s">
        <v>30</v>
      </c>
      <c r="I15" s="8" t="s">
        <v>28</v>
      </c>
      <c r="J15" s="9">
        <v>1853014000</v>
      </c>
      <c r="K15" s="9">
        <v>0</v>
      </c>
      <c r="L15" s="9">
        <v>0</v>
      </c>
      <c r="M15" s="9">
        <v>1853014000</v>
      </c>
      <c r="N15" s="9">
        <v>0</v>
      </c>
      <c r="O15" s="16">
        <f t="shared" si="1"/>
        <v>1853014000</v>
      </c>
      <c r="P15" s="9">
        <v>1690643772.8199999</v>
      </c>
      <c r="Q15" s="9">
        <v>162370227.18000001</v>
      </c>
      <c r="R15" s="9">
        <v>1470636302.4100001</v>
      </c>
      <c r="S15" s="9">
        <v>159083696.59</v>
      </c>
      <c r="T15" s="9">
        <v>139685535.59</v>
      </c>
      <c r="U15" s="12">
        <f t="shared" si="2"/>
        <v>382377697.58999991</v>
      </c>
      <c r="V15" s="13">
        <f t="shared" si="4"/>
        <v>0.79364554310436952</v>
      </c>
      <c r="W15" s="13">
        <f t="shared" si="5"/>
        <v>8.585131930465717E-2</v>
      </c>
      <c r="X15" s="13">
        <f t="shared" si="6"/>
        <v>7.5382881937211488E-2</v>
      </c>
      <c r="Y15" s="10"/>
      <c r="Z15" s="11"/>
    </row>
    <row r="16" spans="1:26" ht="35.1" customHeight="1" thickTop="1" thickBot="1" x14ac:dyDescent="0.3">
      <c r="A16" s="25" t="s">
        <v>19</v>
      </c>
      <c r="B16" s="25" t="s">
        <v>25</v>
      </c>
      <c r="C16" s="25"/>
      <c r="D16" s="25"/>
      <c r="E16" s="25"/>
      <c r="F16" s="25"/>
      <c r="G16" s="25"/>
      <c r="H16" s="25"/>
      <c r="I16" s="26" t="s">
        <v>44</v>
      </c>
      <c r="J16" s="27">
        <f>+J17</f>
        <v>119250000</v>
      </c>
      <c r="K16" s="27">
        <f t="shared" ref="K16:T16" si="8">+K17</f>
        <v>0</v>
      </c>
      <c r="L16" s="27">
        <f t="shared" si="8"/>
        <v>0</v>
      </c>
      <c r="M16" s="27">
        <f t="shared" si="8"/>
        <v>119250000</v>
      </c>
      <c r="N16" s="27">
        <f t="shared" si="8"/>
        <v>0</v>
      </c>
      <c r="O16" s="28">
        <f t="shared" si="1"/>
        <v>119250000</v>
      </c>
      <c r="P16" s="27">
        <f t="shared" si="8"/>
        <v>119250000</v>
      </c>
      <c r="Q16" s="27">
        <f t="shared" si="8"/>
        <v>0</v>
      </c>
      <c r="R16" s="27">
        <f t="shared" si="8"/>
        <v>2272667</v>
      </c>
      <c r="S16" s="27">
        <f t="shared" si="8"/>
        <v>2272667</v>
      </c>
      <c r="T16" s="27">
        <f t="shared" si="8"/>
        <v>2272667</v>
      </c>
      <c r="U16" s="29">
        <f t="shared" si="2"/>
        <v>116977333</v>
      </c>
      <c r="V16" s="30">
        <f t="shared" si="4"/>
        <v>1.9058004192872117E-2</v>
      </c>
      <c r="W16" s="30">
        <f t="shared" si="5"/>
        <v>1.9058004192872117E-2</v>
      </c>
      <c r="X16" s="30">
        <f t="shared" si="6"/>
        <v>1.9058004192872117E-2</v>
      </c>
      <c r="Y16" s="10"/>
      <c r="Z16" s="11"/>
    </row>
    <row r="17" spans="1:26" ht="40.5" customHeight="1" thickTop="1" thickBot="1" x14ac:dyDescent="0.3">
      <c r="A17" s="18" t="s">
        <v>19</v>
      </c>
      <c r="B17" s="18" t="s">
        <v>25</v>
      </c>
      <c r="C17" s="18" t="s">
        <v>29</v>
      </c>
      <c r="D17" s="18" t="s">
        <v>23</v>
      </c>
      <c r="E17" s="18" t="s">
        <v>31</v>
      </c>
      <c r="F17" s="18" t="s">
        <v>21</v>
      </c>
      <c r="G17" s="18" t="s">
        <v>39</v>
      </c>
      <c r="H17" s="18" t="s">
        <v>30</v>
      </c>
      <c r="I17" s="8" t="s">
        <v>32</v>
      </c>
      <c r="J17" s="9">
        <v>119250000</v>
      </c>
      <c r="K17" s="9">
        <v>0</v>
      </c>
      <c r="L17" s="9">
        <v>0</v>
      </c>
      <c r="M17" s="9">
        <v>119250000</v>
      </c>
      <c r="N17" s="9">
        <v>0</v>
      </c>
      <c r="O17" s="16">
        <f t="shared" ref="O17:O22" si="9">+M17-N17</f>
        <v>119250000</v>
      </c>
      <c r="P17" s="9">
        <v>119250000</v>
      </c>
      <c r="Q17" s="9">
        <v>0</v>
      </c>
      <c r="R17" s="9">
        <v>2272667</v>
      </c>
      <c r="S17" s="9">
        <v>2272667</v>
      </c>
      <c r="T17" s="9">
        <v>2272667</v>
      </c>
      <c r="U17" s="12">
        <f t="shared" ref="U17:U22" si="10">+O17-R17</f>
        <v>116977333</v>
      </c>
      <c r="V17" s="13">
        <f t="shared" si="4"/>
        <v>1.9058004192872117E-2</v>
      </c>
      <c r="W17" s="13">
        <f t="shared" si="5"/>
        <v>1.9058004192872117E-2</v>
      </c>
      <c r="X17" s="13">
        <f t="shared" si="6"/>
        <v>1.9058004192872117E-2</v>
      </c>
      <c r="Y17" s="10"/>
      <c r="Z17" s="11"/>
    </row>
    <row r="18" spans="1:26" ht="41.25" customHeight="1" thickTop="1" thickBot="1" x14ac:dyDescent="0.3">
      <c r="A18" s="25" t="s">
        <v>19</v>
      </c>
      <c r="B18" s="25" t="s">
        <v>33</v>
      </c>
      <c r="C18" s="25"/>
      <c r="D18" s="25"/>
      <c r="E18" s="25"/>
      <c r="F18" s="25"/>
      <c r="G18" s="25"/>
      <c r="H18" s="25"/>
      <c r="I18" s="26" t="s">
        <v>45</v>
      </c>
      <c r="J18" s="27">
        <f>+J19</f>
        <v>3708000</v>
      </c>
      <c r="K18" s="27">
        <f t="shared" ref="K18:T18" si="11">+K19</f>
        <v>0</v>
      </c>
      <c r="L18" s="27">
        <f t="shared" si="11"/>
        <v>0</v>
      </c>
      <c r="M18" s="27">
        <f t="shared" si="11"/>
        <v>3708000</v>
      </c>
      <c r="N18" s="27">
        <f t="shared" si="11"/>
        <v>0</v>
      </c>
      <c r="O18" s="28">
        <f t="shared" si="9"/>
        <v>3708000</v>
      </c>
      <c r="P18" s="27">
        <f t="shared" si="11"/>
        <v>656000</v>
      </c>
      <c r="Q18" s="27">
        <f t="shared" si="11"/>
        <v>3052000</v>
      </c>
      <c r="R18" s="27">
        <f t="shared" si="11"/>
        <v>656000</v>
      </c>
      <c r="S18" s="27">
        <f t="shared" si="11"/>
        <v>656000</v>
      </c>
      <c r="T18" s="27">
        <f t="shared" si="11"/>
        <v>656000</v>
      </c>
      <c r="U18" s="29">
        <f t="shared" si="10"/>
        <v>3052000</v>
      </c>
      <c r="V18" s="30">
        <f t="shared" ref="V18:V22" si="12">+R18/O18</f>
        <v>0.17691477885652643</v>
      </c>
      <c r="W18" s="30">
        <f t="shared" ref="W18:W22" si="13">+S18/O18</f>
        <v>0.17691477885652643</v>
      </c>
      <c r="X18" s="30">
        <f t="shared" ref="X18:X22" si="14">+T18/O18</f>
        <v>0.17691477885652643</v>
      </c>
      <c r="Y18" s="10"/>
      <c r="Z18" s="11"/>
    </row>
    <row r="19" spans="1:26" ht="35.1" customHeight="1" thickTop="1" thickBot="1" x14ac:dyDescent="0.3">
      <c r="A19" s="18" t="s">
        <v>19</v>
      </c>
      <c r="B19" s="18" t="s">
        <v>33</v>
      </c>
      <c r="C19" s="18" t="s">
        <v>20</v>
      </c>
      <c r="D19" s="18"/>
      <c r="E19" s="18"/>
      <c r="F19" s="18" t="s">
        <v>21</v>
      </c>
      <c r="G19" s="18" t="s">
        <v>39</v>
      </c>
      <c r="H19" s="18" t="s">
        <v>30</v>
      </c>
      <c r="I19" s="8" t="s">
        <v>34</v>
      </c>
      <c r="J19" s="9">
        <v>3708000</v>
      </c>
      <c r="K19" s="9">
        <v>0</v>
      </c>
      <c r="L19" s="9">
        <v>0</v>
      </c>
      <c r="M19" s="9">
        <v>3708000</v>
      </c>
      <c r="N19" s="9">
        <v>0</v>
      </c>
      <c r="O19" s="16">
        <f t="shared" si="9"/>
        <v>3708000</v>
      </c>
      <c r="P19" s="9">
        <v>656000</v>
      </c>
      <c r="Q19" s="9">
        <v>3052000</v>
      </c>
      <c r="R19" s="9">
        <v>656000</v>
      </c>
      <c r="S19" s="9">
        <v>656000</v>
      </c>
      <c r="T19" s="9">
        <v>656000</v>
      </c>
      <c r="U19" s="12">
        <f t="shared" si="10"/>
        <v>3052000</v>
      </c>
      <c r="V19" s="13">
        <f t="shared" si="12"/>
        <v>0.17691477885652643</v>
      </c>
      <c r="W19" s="13">
        <f t="shared" si="13"/>
        <v>0.17691477885652643</v>
      </c>
      <c r="X19" s="13">
        <f t="shared" si="14"/>
        <v>0.17691477885652643</v>
      </c>
      <c r="Y19" s="10"/>
      <c r="Z19" s="11"/>
    </row>
    <row r="20" spans="1:26" ht="35.1" customHeight="1" thickTop="1" thickBot="1" x14ac:dyDescent="0.3">
      <c r="A20" s="25" t="s">
        <v>35</v>
      </c>
      <c r="B20" s="25"/>
      <c r="C20" s="25"/>
      <c r="D20" s="25"/>
      <c r="E20" s="25"/>
      <c r="F20" s="25"/>
      <c r="G20" s="25"/>
      <c r="H20" s="25"/>
      <c r="I20" s="26" t="s">
        <v>46</v>
      </c>
      <c r="J20" s="27">
        <f>+J21</f>
        <v>5200000000</v>
      </c>
      <c r="K20" s="27">
        <f t="shared" ref="K20:T20" si="15">+K21</f>
        <v>0</v>
      </c>
      <c r="L20" s="27">
        <f t="shared" si="15"/>
        <v>0</v>
      </c>
      <c r="M20" s="27">
        <f t="shared" si="15"/>
        <v>5200000000</v>
      </c>
      <c r="N20" s="27">
        <f t="shared" si="15"/>
        <v>0</v>
      </c>
      <c r="O20" s="28">
        <f t="shared" si="9"/>
        <v>5200000000</v>
      </c>
      <c r="P20" s="27">
        <f t="shared" si="15"/>
        <v>4693026911.25</v>
      </c>
      <c r="Q20" s="27">
        <f t="shared" si="15"/>
        <v>506973088.75</v>
      </c>
      <c r="R20" s="27">
        <f t="shared" si="15"/>
        <v>2333449568.25</v>
      </c>
      <c r="S20" s="27">
        <f t="shared" si="15"/>
        <v>34824349</v>
      </c>
      <c r="T20" s="27">
        <f t="shared" si="15"/>
        <v>34824349</v>
      </c>
      <c r="U20" s="29">
        <f t="shared" si="10"/>
        <v>2866550431.75</v>
      </c>
      <c r="V20" s="30">
        <f t="shared" si="12"/>
        <v>0.44874030158653844</v>
      </c>
      <c r="W20" s="30">
        <f t="shared" si="13"/>
        <v>6.6969901923076922E-3</v>
      </c>
      <c r="X20" s="30">
        <f t="shared" si="14"/>
        <v>6.6969901923076922E-3</v>
      </c>
      <c r="Y20" s="10"/>
      <c r="Z20" s="11"/>
    </row>
    <row r="21" spans="1:26" ht="53.25" customHeight="1" thickTop="1" thickBot="1" x14ac:dyDescent="0.3">
      <c r="A21" s="18" t="s">
        <v>35</v>
      </c>
      <c r="B21" s="18" t="s">
        <v>36</v>
      </c>
      <c r="C21" s="18" t="s">
        <v>37</v>
      </c>
      <c r="D21" s="18" t="s">
        <v>38</v>
      </c>
      <c r="E21" s="18"/>
      <c r="F21" s="18" t="s">
        <v>21</v>
      </c>
      <c r="G21" s="18" t="s">
        <v>39</v>
      </c>
      <c r="H21" s="18" t="s">
        <v>30</v>
      </c>
      <c r="I21" s="8" t="s">
        <v>41</v>
      </c>
      <c r="J21" s="9">
        <v>5200000000</v>
      </c>
      <c r="K21" s="9">
        <v>0</v>
      </c>
      <c r="L21" s="9">
        <v>0</v>
      </c>
      <c r="M21" s="9">
        <v>5200000000</v>
      </c>
      <c r="N21" s="9">
        <v>0</v>
      </c>
      <c r="O21" s="16">
        <f t="shared" si="9"/>
        <v>5200000000</v>
      </c>
      <c r="P21" s="9">
        <v>4693026911.25</v>
      </c>
      <c r="Q21" s="9">
        <v>506973088.75</v>
      </c>
      <c r="R21" s="9">
        <v>2333449568.25</v>
      </c>
      <c r="S21" s="9">
        <v>34824349</v>
      </c>
      <c r="T21" s="9">
        <v>34824349</v>
      </c>
      <c r="U21" s="12">
        <f t="shared" si="10"/>
        <v>2866550431.75</v>
      </c>
      <c r="V21" s="13">
        <f t="shared" si="12"/>
        <v>0.44874030158653844</v>
      </c>
      <c r="W21" s="13">
        <f t="shared" si="13"/>
        <v>6.6969901923076922E-3</v>
      </c>
      <c r="X21" s="13">
        <f t="shared" si="14"/>
        <v>6.6969901923076922E-3</v>
      </c>
      <c r="Y21" s="10"/>
      <c r="Z21" s="11"/>
    </row>
    <row r="22" spans="1:26" ht="35.1" customHeight="1" thickTop="1" thickBot="1" x14ac:dyDescent="0.3">
      <c r="A22" s="31" t="s">
        <v>0</v>
      </c>
      <c r="B22" s="32" t="s">
        <v>0</v>
      </c>
      <c r="C22" s="32" t="s">
        <v>0</v>
      </c>
      <c r="D22" s="32" t="s">
        <v>0</v>
      </c>
      <c r="E22" s="32" t="s">
        <v>0</v>
      </c>
      <c r="F22" s="32" t="s">
        <v>0</v>
      </c>
      <c r="G22" s="32" t="s">
        <v>0</v>
      </c>
      <c r="H22" s="32" t="s">
        <v>0</v>
      </c>
      <c r="I22" s="33" t="s">
        <v>47</v>
      </c>
      <c r="J22" s="34">
        <f>+J7+J20</f>
        <v>19415899000</v>
      </c>
      <c r="K22" s="34">
        <f t="shared" ref="K22:T22" si="16">+K7+K20</f>
        <v>0</v>
      </c>
      <c r="L22" s="34">
        <f t="shared" si="16"/>
        <v>0</v>
      </c>
      <c r="M22" s="34">
        <f t="shared" si="16"/>
        <v>19415899000</v>
      </c>
      <c r="N22" s="34">
        <f t="shared" si="16"/>
        <v>391021000</v>
      </c>
      <c r="O22" s="35">
        <f t="shared" si="9"/>
        <v>19024878000</v>
      </c>
      <c r="P22" s="34">
        <f t="shared" si="16"/>
        <v>18214492684.07</v>
      </c>
      <c r="Q22" s="34">
        <f t="shared" si="16"/>
        <v>810385315.93000007</v>
      </c>
      <c r="R22" s="34">
        <f t="shared" si="16"/>
        <v>5417281438.2799997</v>
      </c>
      <c r="S22" s="34">
        <f t="shared" si="16"/>
        <v>1807103613.2099998</v>
      </c>
      <c r="T22" s="34">
        <f t="shared" si="16"/>
        <v>1775525078.6299999</v>
      </c>
      <c r="U22" s="36">
        <f t="shared" si="10"/>
        <v>13607596561.720001</v>
      </c>
      <c r="V22" s="37">
        <f t="shared" si="12"/>
        <v>0.2847472366592837</v>
      </c>
      <c r="W22" s="37">
        <f t="shared" si="13"/>
        <v>9.4986344364994077E-2</v>
      </c>
      <c r="X22" s="37">
        <f t="shared" si="14"/>
        <v>9.3326489590629697E-2</v>
      </c>
      <c r="Y22" s="10"/>
      <c r="Z22" s="11"/>
    </row>
    <row r="23" spans="1:26" ht="22.5" customHeight="1" thickTop="1" x14ac:dyDescent="0.25">
      <c r="A23" s="20" t="s">
        <v>57</v>
      </c>
      <c r="B23" s="20"/>
      <c r="C23" s="20"/>
      <c r="D23" s="20"/>
      <c r="E23" s="20"/>
      <c r="F23" s="20"/>
      <c r="G23" s="20"/>
      <c r="H23" s="20"/>
      <c r="I23" s="21"/>
      <c r="J23" s="20"/>
      <c r="K23" s="20"/>
      <c r="L23" s="20"/>
      <c r="M23" s="20"/>
      <c r="N23" s="2"/>
      <c r="O23" s="2"/>
      <c r="P23" s="22"/>
      <c r="Q23" s="22"/>
      <c r="R23" s="22"/>
      <c r="S23" s="22"/>
      <c r="T23" s="22"/>
      <c r="U23" s="23"/>
      <c r="V23" s="23"/>
      <c r="W23" s="23"/>
      <c r="X23" s="7"/>
      <c r="Y23" s="7"/>
    </row>
    <row r="24" spans="1:26" x14ac:dyDescent="0.25">
      <c r="A24" s="20" t="s">
        <v>58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"/>
      <c r="O24" s="2"/>
      <c r="P24" s="22"/>
      <c r="Q24" s="22"/>
      <c r="R24" s="22"/>
      <c r="S24" s="22"/>
      <c r="T24" s="22"/>
      <c r="U24" s="23"/>
      <c r="V24" s="23"/>
      <c r="W24" s="23"/>
      <c r="X24" s="7"/>
      <c r="Y24" s="7"/>
    </row>
    <row r="25" spans="1:26" x14ac:dyDescent="0.25">
      <c r="A25" s="20" t="s">
        <v>59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"/>
      <c r="O25" s="2"/>
      <c r="P25" s="22"/>
      <c r="Q25" s="22"/>
      <c r="R25" s="22"/>
      <c r="S25" s="22"/>
      <c r="T25" s="22"/>
      <c r="U25" s="23"/>
      <c r="V25" s="23"/>
      <c r="W25" s="23"/>
      <c r="X25" s="7"/>
      <c r="Y25" s="7"/>
    </row>
    <row r="26" spans="1:26" x14ac:dyDescent="0.25">
      <c r="A26" s="2" t="s">
        <v>60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7"/>
      <c r="Y26" s="7"/>
    </row>
    <row r="27" spans="1:26" x14ac:dyDescent="0.25">
      <c r="A27" s="2" t="s">
        <v>61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7"/>
      <c r="Y27" s="7"/>
    </row>
    <row r="28" spans="1:26" x14ac:dyDescent="0.25">
      <c r="A28" s="19"/>
      <c r="B28" s="19"/>
      <c r="C28" s="19"/>
      <c r="D28" s="19"/>
      <c r="E28" s="19"/>
      <c r="F28" s="19"/>
      <c r="G28" s="19"/>
      <c r="H28" s="19"/>
      <c r="I28" s="2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5"/>
      <c r="V28" s="6"/>
      <c r="W28" s="6"/>
      <c r="X28" s="7"/>
      <c r="Y28" s="7"/>
    </row>
    <row r="29" spans="1:26" x14ac:dyDescent="0.25">
      <c r="A29" s="19"/>
      <c r="B29" s="19"/>
      <c r="C29" s="19"/>
      <c r="D29" s="19"/>
      <c r="E29" s="19"/>
      <c r="F29" s="19"/>
      <c r="G29" s="19"/>
      <c r="H29" s="19"/>
      <c r="I29" s="2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5"/>
      <c r="V29" s="6"/>
      <c r="W29" s="6"/>
      <c r="X29" s="7"/>
      <c r="Y29" s="7"/>
    </row>
    <row r="30" spans="1:26" x14ac:dyDescent="0.25">
      <c r="A30" s="19"/>
      <c r="B30" s="19"/>
      <c r="C30" s="19"/>
      <c r="D30" s="19"/>
      <c r="E30" s="19"/>
      <c r="F30" s="19"/>
      <c r="G30" s="19"/>
      <c r="H30" s="19"/>
      <c r="I30" s="2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6"/>
      <c r="W30" s="6"/>
      <c r="X30" s="7"/>
      <c r="Y30" s="7"/>
    </row>
    <row r="31" spans="1:26" x14ac:dyDescent="0.25">
      <c r="A31" s="19"/>
      <c r="B31" s="19"/>
      <c r="C31" s="19"/>
      <c r="D31" s="19"/>
      <c r="E31" s="19"/>
      <c r="F31" s="19"/>
      <c r="G31" s="19"/>
      <c r="H31" s="19"/>
      <c r="I31" s="2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"/>
      <c r="V31" s="6"/>
      <c r="W31" s="6"/>
      <c r="X31" s="7"/>
      <c r="Y31" s="7"/>
    </row>
    <row r="32" spans="1:26" x14ac:dyDescent="0.25">
      <c r="A32" s="19"/>
      <c r="B32" s="19"/>
      <c r="C32" s="19"/>
      <c r="D32" s="19"/>
      <c r="E32" s="19"/>
      <c r="F32" s="19"/>
      <c r="G32" s="19"/>
      <c r="H32" s="19"/>
      <c r="I32" s="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5"/>
      <c r="V32" s="3"/>
      <c r="W32" s="3"/>
    </row>
    <row r="33" spans="1:23" x14ac:dyDescent="0.25">
      <c r="A33" s="19"/>
      <c r="B33" s="19"/>
      <c r="C33" s="19"/>
      <c r="D33" s="19"/>
      <c r="E33" s="19"/>
      <c r="F33" s="19"/>
      <c r="G33" s="19"/>
      <c r="H33" s="19"/>
      <c r="I33" s="2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5"/>
      <c r="V33" s="3"/>
      <c r="W33" s="3"/>
    </row>
    <row r="34" spans="1:23" x14ac:dyDescent="0.25">
      <c r="A34" s="19"/>
      <c r="B34" s="19"/>
      <c r="C34" s="19"/>
      <c r="D34" s="19"/>
      <c r="E34" s="19"/>
      <c r="F34" s="19"/>
      <c r="G34" s="19"/>
      <c r="H34" s="19"/>
      <c r="I34" s="2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5"/>
      <c r="V34" s="3"/>
      <c r="W34" s="3"/>
    </row>
    <row r="35" spans="1:23" x14ac:dyDescent="0.25">
      <c r="A35" s="2"/>
      <c r="B35" s="2"/>
      <c r="C35" s="2"/>
      <c r="D35" s="2"/>
      <c r="E35" s="2"/>
      <c r="F35" s="2"/>
      <c r="G35" s="2"/>
      <c r="H35" s="2"/>
      <c r="I35" s="2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5"/>
      <c r="V35" s="3"/>
      <c r="W35" s="3"/>
    </row>
    <row r="36" spans="1:23" x14ac:dyDescent="0.25">
      <c r="A36" s="2"/>
      <c r="B36" s="2"/>
      <c r="C36" s="2"/>
      <c r="D36" s="2"/>
      <c r="E36" s="2"/>
      <c r="F36" s="2"/>
      <c r="G36" s="2"/>
      <c r="H36" s="2"/>
      <c r="I36" s="2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5"/>
      <c r="V36" s="3"/>
      <c r="W36" s="3"/>
    </row>
    <row r="37" spans="1:23" x14ac:dyDescent="0.25">
      <c r="A37" s="2"/>
      <c r="B37" s="2"/>
      <c r="C37" s="2"/>
      <c r="D37" s="2"/>
      <c r="E37" s="2"/>
      <c r="F37" s="2"/>
      <c r="G37" s="2"/>
      <c r="H37" s="2"/>
      <c r="I37" s="2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5"/>
      <c r="V37" s="3"/>
      <c r="W37" s="3"/>
    </row>
    <row r="38" spans="1:23" x14ac:dyDescent="0.25">
      <c r="A38" s="2"/>
      <c r="B38" s="2"/>
      <c r="C38" s="2"/>
      <c r="D38" s="2"/>
      <c r="E38" s="2"/>
      <c r="F38" s="2"/>
      <c r="G38" s="2"/>
      <c r="H38" s="2"/>
      <c r="I38" s="2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5"/>
      <c r="V38" s="3"/>
      <c r="W38" s="3"/>
    </row>
    <row r="39" spans="1:23" x14ac:dyDescent="0.25">
      <c r="A39" s="2"/>
      <c r="B39" s="2"/>
      <c r="C39" s="2"/>
      <c r="D39" s="2"/>
      <c r="E39" s="2"/>
      <c r="F39" s="2"/>
      <c r="G39" s="2"/>
      <c r="H39" s="2"/>
      <c r="I39" s="2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5"/>
      <c r="V39" s="3"/>
      <c r="W39" s="3"/>
    </row>
    <row r="40" spans="1:23" x14ac:dyDescent="0.25">
      <c r="A40" s="2"/>
      <c r="B40" s="2"/>
      <c r="C40" s="2"/>
      <c r="D40" s="2"/>
      <c r="E40" s="2"/>
      <c r="F40" s="2"/>
      <c r="G40" s="2"/>
      <c r="H40" s="2"/>
      <c r="I40" s="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5"/>
      <c r="V40" s="3"/>
      <c r="W40" s="3"/>
    </row>
    <row r="41" spans="1:23" x14ac:dyDescent="0.25">
      <c r="A41" s="2"/>
      <c r="B41" s="2"/>
      <c r="C41" s="2"/>
      <c r="D41" s="2"/>
      <c r="E41" s="2"/>
      <c r="F41" s="2"/>
      <c r="G41" s="2"/>
      <c r="H41" s="2"/>
      <c r="I41" s="2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5"/>
      <c r="V41" s="3"/>
      <c r="W41" s="3"/>
    </row>
    <row r="42" spans="1:23" x14ac:dyDescent="0.25">
      <c r="A42" s="2"/>
      <c r="B42" s="2"/>
      <c r="C42" s="2"/>
      <c r="D42" s="2"/>
      <c r="E42" s="2"/>
      <c r="F42" s="2"/>
      <c r="G42" s="2"/>
      <c r="H42" s="2"/>
      <c r="I42" s="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5"/>
      <c r="V42" s="3"/>
      <c r="W42" s="3"/>
    </row>
    <row r="43" spans="1:23" x14ac:dyDescent="0.25">
      <c r="A43" s="2"/>
      <c r="B43" s="2"/>
      <c r="C43" s="2"/>
      <c r="D43" s="2"/>
      <c r="E43" s="2"/>
      <c r="F43" s="2"/>
      <c r="G43" s="2"/>
      <c r="H43" s="2"/>
      <c r="I43" s="2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5"/>
      <c r="V43" s="3"/>
      <c r="W43" s="3"/>
    </row>
    <row r="44" spans="1:23" x14ac:dyDescent="0.25">
      <c r="A44" s="2"/>
      <c r="B44" s="2"/>
      <c r="C44" s="2"/>
      <c r="D44" s="2"/>
      <c r="E44" s="2"/>
      <c r="F44" s="2"/>
      <c r="G44" s="2"/>
      <c r="H44" s="2"/>
      <c r="I44" s="2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5"/>
      <c r="V44" s="3"/>
      <c r="W44" s="3"/>
    </row>
    <row r="45" spans="1:23" x14ac:dyDescent="0.25">
      <c r="A45" s="2"/>
      <c r="B45" s="2"/>
      <c r="C45" s="2"/>
      <c r="D45" s="2"/>
      <c r="E45" s="2"/>
      <c r="F45" s="2"/>
      <c r="G45" s="2"/>
      <c r="H45" s="2"/>
      <c r="I45" s="2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5"/>
      <c r="V45" s="3"/>
      <c r="W45" s="3"/>
    </row>
    <row r="46" spans="1:23" x14ac:dyDescent="0.25">
      <c r="A46" s="2"/>
      <c r="B46" s="2"/>
      <c r="C46" s="2"/>
      <c r="D46" s="2"/>
      <c r="E46" s="2"/>
      <c r="F46" s="2"/>
      <c r="G46" s="2"/>
      <c r="H46" s="2"/>
      <c r="I46" s="2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5"/>
      <c r="V46" s="3"/>
      <c r="W46" s="3"/>
    </row>
    <row r="47" spans="1:23" x14ac:dyDescent="0.25">
      <c r="A47" s="2"/>
      <c r="B47" s="2"/>
      <c r="C47" s="2"/>
      <c r="D47" s="2"/>
      <c r="E47" s="2"/>
      <c r="F47" s="2"/>
      <c r="G47" s="2"/>
      <c r="H47" s="2"/>
      <c r="I47" s="2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5"/>
      <c r="V47" s="3"/>
      <c r="W47" s="3"/>
    </row>
    <row r="48" spans="1:23" x14ac:dyDescent="0.25">
      <c r="A48" s="2"/>
      <c r="B48" s="2"/>
      <c r="C48" s="2"/>
      <c r="D48" s="2"/>
      <c r="E48" s="2"/>
      <c r="F48" s="2"/>
      <c r="G48" s="2"/>
      <c r="H48" s="2"/>
      <c r="I48" s="2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5"/>
      <c r="V48" s="3"/>
      <c r="W48" s="3"/>
    </row>
    <row r="49" spans="1:23" x14ac:dyDescent="0.25">
      <c r="A49" s="2"/>
      <c r="B49" s="2"/>
      <c r="C49" s="2"/>
      <c r="D49" s="2"/>
      <c r="E49" s="2"/>
      <c r="F49" s="2"/>
      <c r="G49" s="2"/>
      <c r="H49" s="2"/>
      <c r="I49" s="2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5"/>
      <c r="V49" s="3"/>
      <c r="W49" s="3"/>
    </row>
    <row r="50" spans="1:23" x14ac:dyDescent="0.25">
      <c r="A50" s="2"/>
      <c r="B50" s="2"/>
      <c r="C50" s="2"/>
      <c r="D50" s="2"/>
      <c r="E50" s="2"/>
      <c r="F50" s="2"/>
      <c r="G50" s="2"/>
      <c r="H50" s="2"/>
      <c r="I50" s="2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5"/>
      <c r="V50" s="3"/>
      <c r="W50" s="3"/>
    </row>
    <row r="51" spans="1:23" x14ac:dyDescent="0.25">
      <c r="A51" s="2"/>
      <c r="B51" s="2"/>
      <c r="C51" s="2"/>
      <c r="D51" s="2"/>
      <c r="E51" s="2"/>
      <c r="F51" s="2"/>
      <c r="G51" s="2"/>
      <c r="H51" s="2"/>
      <c r="I51" s="2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5"/>
      <c r="V51" s="3"/>
      <c r="W51" s="3"/>
    </row>
    <row r="52" spans="1:23" x14ac:dyDescent="0.25">
      <c r="A52" s="2"/>
      <c r="B52" s="2"/>
      <c r="C52" s="2"/>
      <c r="D52" s="2"/>
      <c r="E52" s="2"/>
      <c r="F52" s="2"/>
      <c r="G52" s="2"/>
      <c r="H52" s="2"/>
      <c r="I52" s="2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5"/>
      <c r="V52" s="3"/>
      <c r="W52" s="3"/>
    </row>
    <row r="53" spans="1:23" x14ac:dyDescent="0.25">
      <c r="A53" s="2"/>
      <c r="B53" s="2"/>
      <c r="C53" s="2"/>
      <c r="D53" s="2"/>
      <c r="E53" s="2"/>
      <c r="F53" s="2"/>
      <c r="G53" s="2"/>
      <c r="H53" s="2"/>
      <c r="I53" s="2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5"/>
      <c r="V53" s="3"/>
      <c r="W53" s="3"/>
    </row>
    <row r="54" spans="1:23" x14ac:dyDescent="0.25">
      <c r="A54" s="2"/>
      <c r="B54" s="2"/>
      <c r="C54" s="2"/>
      <c r="D54" s="2"/>
      <c r="E54" s="2"/>
      <c r="F54" s="2"/>
      <c r="G54" s="2"/>
      <c r="H54" s="2"/>
      <c r="I54" s="2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5"/>
      <c r="V54" s="3"/>
      <c r="W54" s="3"/>
    </row>
    <row r="55" spans="1:23" x14ac:dyDescent="0.25">
      <c r="A55" s="2"/>
      <c r="B55" s="2"/>
      <c r="C55" s="2"/>
      <c r="D55" s="2"/>
      <c r="E55" s="2"/>
      <c r="F55" s="2"/>
      <c r="G55" s="2"/>
      <c r="H55" s="2"/>
      <c r="I55" s="2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5"/>
      <c r="V55" s="3"/>
      <c r="W55" s="3"/>
    </row>
    <row r="56" spans="1:23" x14ac:dyDescent="0.25"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5"/>
      <c r="V56" s="3"/>
      <c r="W56" s="3"/>
    </row>
    <row r="57" spans="1:23" x14ac:dyDescent="0.25"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5"/>
      <c r="V57" s="3"/>
      <c r="W57" s="3"/>
    </row>
    <row r="58" spans="1:23" x14ac:dyDescent="0.25"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5"/>
      <c r="V58" s="3"/>
      <c r="W58" s="3"/>
    </row>
    <row r="59" spans="1:23" x14ac:dyDescent="0.25"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5"/>
      <c r="V59" s="3"/>
      <c r="W59" s="3"/>
    </row>
    <row r="60" spans="1:23" x14ac:dyDescent="0.25"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5"/>
      <c r="V60" s="3"/>
      <c r="W60" s="3"/>
    </row>
    <row r="61" spans="1:23" x14ac:dyDescent="0.25"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5"/>
      <c r="V61" s="3"/>
      <c r="W61" s="3"/>
    </row>
    <row r="62" spans="1:23" x14ac:dyDescent="0.25"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5"/>
      <c r="V62" s="3"/>
      <c r="W62" s="3"/>
    </row>
    <row r="63" spans="1:23" x14ac:dyDescent="0.25"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5"/>
      <c r="V63" s="3"/>
      <c r="W63" s="3"/>
    </row>
    <row r="64" spans="1:23" x14ac:dyDescent="0.25"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5"/>
      <c r="V64" s="3"/>
      <c r="W64" s="3"/>
    </row>
    <row r="65" spans="10:23" x14ac:dyDescent="0.25"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5"/>
      <c r="V65" s="3"/>
      <c r="W65" s="3"/>
    </row>
    <row r="66" spans="10:23" x14ac:dyDescent="0.25"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5"/>
      <c r="V66" s="3"/>
      <c r="W66" s="3"/>
    </row>
    <row r="67" spans="10:23" x14ac:dyDescent="0.25"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5"/>
      <c r="V67" s="3"/>
      <c r="W67" s="3"/>
    </row>
    <row r="68" spans="10:23" x14ac:dyDescent="0.25"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</sheetData>
  <mergeCells count="3">
    <mergeCell ref="A2:X2"/>
    <mergeCell ref="A3:X3"/>
    <mergeCell ref="A4:X4"/>
  </mergeCells>
  <printOptions horizontalCentered="1"/>
  <pageMargins left="0.78740157480314965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UE-350102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2019-03-11T20:46:36Z</cp:lastPrinted>
  <dcterms:created xsi:type="dcterms:W3CDTF">2019-03-05T14:21:16Z</dcterms:created>
  <dcterms:modified xsi:type="dcterms:W3CDTF">2019-03-11T20:47:03Z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