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ENERO DE 2019\PDF\"/>
    </mc:Choice>
  </mc:AlternateContent>
  <bookViews>
    <workbookView xWindow="240" yWindow="120" windowWidth="18060" windowHeight="7050"/>
  </bookViews>
  <sheets>
    <sheet name="EJECUCIÓN DCE " sheetId="1" r:id="rId1"/>
  </sheets>
  <calcPr calcId="152511"/>
</workbook>
</file>

<file path=xl/calcChain.xml><?xml version="1.0" encoding="utf-8"?>
<calcChain xmlns="http://schemas.openxmlformats.org/spreadsheetml/2006/main">
  <c r="X20" i="1" l="1"/>
  <c r="W20" i="1"/>
  <c r="V20" i="1"/>
  <c r="X18" i="1"/>
  <c r="W18" i="1"/>
  <c r="V18" i="1"/>
  <c r="X16" i="1"/>
  <c r="W16" i="1"/>
  <c r="V16" i="1"/>
  <c r="X14" i="1"/>
  <c r="W14" i="1"/>
  <c r="V14" i="1"/>
  <c r="X13" i="1"/>
  <c r="W13" i="1"/>
  <c r="V13" i="1"/>
  <c r="X11" i="1"/>
  <c r="W11" i="1"/>
  <c r="V11" i="1"/>
  <c r="X10" i="1"/>
  <c r="W10" i="1"/>
  <c r="V10" i="1"/>
  <c r="X9" i="1"/>
  <c r="W9" i="1"/>
  <c r="V9" i="1"/>
  <c r="X8" i="1"/>
  <c r="W8" i="1"/>
  <c r="V8" i="1"/>
  <c r="U20" i="1" l="1"/>
  <c r="U18" i="1"/>
  <c r="U16" i="1"/>
  <c r="U14" i="1"/>
  <c r="U13" i="1"/>
  <c r="U11" i="1"/>
  <c r="U10" i="1"/>
  <c r="U9" i="1"/>
  <c r="U8" i="1"/>
  <c r="O20" i="1"/>
  <c r="O18" i="1"/>
  <c r="O16" i="1"/>
  <c r="O14" i="1"/>
  <c r="O13" i="1"/>
  <c r="O11" i="1"/>
  <c r="O10" i="1"/>
  <c r="O9" i="1"/>
  <c r="O8" i="1"/>
  <c r="T7" i="1"/>
  <c r="S7" i="1"/>
  <c r="R7" i="1"/>
  <c r="Q7" i="1"/>
  <c r="P7" i="1"/>
  <c r="N7" i="1"/>
  <c r="M7" i="1"/>
  <c r="U7" i="1" s="1"/>
  <c r="L7" i="1"/>
  <c r="K7" i="1"/>
  <c r="J7" i="1"/>
  <c r="J12" i="1"/>
  <c r="J15" i="1"/>
  <c r="T19" i="1"/>
  <c r="S19" i="1"/>
  <c r="R19" i="1"/>
  <c r="Q19" i="1"/>
  <c r="P19" i="1"/>
  <c r="N19" i="1"/>
  <c r="M19" i="1"/>
  <c r="U19" i="1" s="1"/>
  <c r="L19" i="1"/>
  <c r="K19" i="1"/>
  <c r="J19" i="1"/>
  <c r="T17" i="1"/>
  <c r="X17" i="1" s="1"/>
  <c r="S17" i="1"/>
  <c r="W17" i="1" s="1"/>
  <c r="R17" i="1"/>
  <c r="Q17" i="1"/>
  <c r="P17" i="1"/>
  <c r="N17" i="1"/>
  <c r="M17" i="1"/>
  <c r="L17" i="1"/>
  <c r="K17" i="1"/>
  <c r="J17" i="1"/>
  <c r="T15" i="1"/>
  <c r="S15" i="1"/>
  <c r="R15" i="1"/>
  <c r="Q15" i="1"/>
  <c r="P15" i="1"/>
  <c r="N15" i="1"/>
  <c r="M15" i="1"/>
  <c r="U15" i="1" s="1"/>
  <c r="L15" i="1"/>
  <c r="K15" i="1"/>
  <c r="T12" i="1"/>
  <c r="X12" i="1" s="1"/>
  <c r="S12" i="1"/>
  <c r="W12" i="1" s="1"/>
  <c r="R12" i="1"/>
  <c r="Q12" i="1"/>
  <c r="P12" i="1"/>
  <c r="N12" i="1"/>
  <c r="M12" i="1"/>
  <c r="L12" i="1"/>
  <c r="K12" i="1"/>
  <c r="V19" i="1" l="1"/>
  <c r="V7" i="1"/>
  <c r="W19" i="1"/>
  <c r="W7" i="1"/>
  <c r="X15" i="1"/>
  <c r="V17" i="1"/>
  <c r="X19" i="1"/>
  <c r="X7" i="1"/>
  <c r="V15" i="1"/>
  <c r="W15" i="1"/>
  <c r="O12" i="1"/>
  <c r="V12" i="1"/>
  <c r="R6" i="1"/>
  <c r="V6" i="1" s="1"/>
  <c r="U12" i="1"/>
  <c r="L6" i="1"/>
  <c r="L21" i="1" s="1"/>
  <c r="Q6" i="1"/>
  <c r="Q21" i="1" s="1"/>
  <c r="J6" i="1"/>
  <c r="J21" i="1" s="1"/>
  <c r="N6" i="1"/>
  <c r="N21" i="1" s="1"/>
  <c r="O17" i="1"/>
  <c r="K6" i="1"/>
  <c r="K21" i="1" s="1"/>
  <c r="P6" i="1"/>
  <c r="P21" i="1" s="1"/>
  <c r="T6" i="1"/>
  <c r="M6" i="1"/>
  <c r="O7" i="1"/>
  <c r="O15" i="1"/>
  <c r="O19" i="1"/>
  <c r="U17" i="1"/>
  <c r="S6" i="1"/>
  <c r="W6" i="1" s="1"/>
  <c r="T21" i="1" l="1"/>
  <c r="X21" i="1" s="1"/>
  <c r="X6" i="1"/>
  <c r="R21" i="1"/>
  <c r="M21" i="1"/>
  <c r="U21" i="1" s="1"/>
  <c r="U6" i="1"/>
  <c r="S21" i="1"/>
  <c r="W21" i="1" s="1"/>
  <c r="O6" i="1"/>
  <c r="V21" i="1" l="1"/>
  <c r="O21" i="1"/>
</calcChain>
</file>

<file path=xl/sharedStrings.xml><?xml version="1.0" encoding="utf-8"?>
<sst xmlns="http://schemas.openxmlformats.org/spreadsheetml/2006/main" count="143" uniqueCount="64">
  <si>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</si>
  <si>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</si>
  <si>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</si>
  <si>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</si>
  <si>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</si>
  <si>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</si>
  <si>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</si>
  <si>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</si>
  <si>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</si>
  <si>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</si>
  <si>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</si>
  <si>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</si>
  <si>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VIGENTE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</si>
  <si>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</si>
  <si>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</si>
  <si>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</si>
  <si>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</si>
  <si>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</si>
  <si>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</si>
  <si>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</si>
  <si>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</si>
  <si>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</si>
  <si>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</si>
  <si>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</si>
  <si>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</si>
  <si>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</si>
  <si>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</si>
  <si>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</si>
  <si>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04</t>
  </si>
  <si>
    <t>SSF</t>
  </si>
  <si>
    <t>012</t>
  </si>
  <si>
    <t>INCAPACIDADES Y LICENCIAS DE MATERNIDAD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</si>
  <si>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</si>
  <si>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</si>
  <si>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</si>
  <si>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</si>
  <si>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</si>
  <si>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</si>
  <si>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</si>
  <si>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PREVIO CONCEPTO DGPPN</t>
  </si>
  <si>
    <t>FORTALECIMIENTO DE LOS SERVICIOS BRINDADOS A LOS USUARIOS DE COMERCIO EXTERIOR A NIVEL  NACIONAL</t>
  </si>
  <si>
    <t>TRANSFERENCIAS CORRIENTES</t>
  </si>
  <si>
    <t>GASTOS POR TRIBUTOS, MULTAS, SANCIONES E INTERESES DE MORA</t>
  </si>
  <si>
    <t xml:space="preserve">GASTOS DE INVERSIÓN </t>
  </si>
  <si>
    <t>GASTOS DE PERSONAL</t>
  </si>
  <si>
    <t xml:space="preserve">ADQUISICION DE BIENES Y SERVICIOS </t>
  </si>
  <si>
    <t>TOTAL PRESUPUESTO A+C</t>
  </si>
  <si>
    <t>GASTOS DE FUNCIONAMIENTO</t>
  </si>
  <si>
    <t>APROPIACIÓN SIN COMPROMETER</t>
  </si>
  <si>
    <t>APR.BLOQUEADA</t>
  </si>
  <si>
    <t>APR. VIGENTE DESPUES DE BLOQUEOS</t>
  </si>
  <si>
    <t>MINISTERIO DE COMERCIO INDUSTRIA Y TURISMO</t>
  </si>
  <si>
    <t>EJECUCIÓN PRESUPUESTAL ACUMULADA CON CORTE AL 31 DE ENERO DE 2019</t>
  </si>
  <si>
    <t>COMP/ APR</t>
  </si>
  <si>
    <t>APR.   REDUCIDA</t>
  </si>
  <si>
    <t>OBLIG/   APR</t>
  </si>
  <si>
    <t>PAGO/ APR</t>
  </si>
  <si>
    <t xml:space="preserve">UNIDAD EJECUTORA 3501-02 DIRECCIÓN GENERAL DE COMERCIO EXTERIOR 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</si>
  <si>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</si>
  <si>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</si>
  <si>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</si>
  <si>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GENERADO: FEBRERO 04 DE 2019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</si>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</sst>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8"/>
      <color theme="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22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 vertical="center" wrapText="1"/>
    </xf>
    <xf numFmtId="10" fontId="1" fillId="0" borderId="0" xfId="0" applyNumberFormat="1" applyFont="1" applyFill="1" applyBorder="1" applyAlignment="1">
      <alignment horizontal="right" vertical="center" wrapText="1"/>
    </xf>
    <xf numFmtId="0" fontId="3" fillId="0" borderId="0" xfId="0" applyFont="1"/>
    <xf numFmtId="0" fontId="3" fillId="0" borderId="0" xfId="0" applyFont="1" applyAlignment="1">
      <alignment horizontal="left" readingOrder="1"/>
    </xf>
    <xf numFmtId="165" fontId="5" fillId="0" borderId="1" xfId="0" applyNumberFormat="1" applyFont="1" applyFill="1" applyBorder="1" applyAlignment="1">
      <alignment horizontal="right" vertical="center" wrapText="1"/>
    </xf>
    <xf numFmtId="10" fontId="5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8" fillId="2" borderId="1" xfId="0" applyFont="1" applyFill="1" applyBorder="1" applyAlignment="1">
      <alignment horizontal="centerContinuous" vertical="center" wrapText="1"/>
    </xf>
    <xf numFmtId="0" fontId="6" fillId="0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 vertical="center" wrapText="1" readingOrder="1"/>
    </xf>
    <xf numFmtId="0" fontId="9" fillId="3" borderId="1" xfId="0" applyNumberFormat="1" applyFont="1" applyFill="1" applyBorder="1" applyAlignment="1">
      <alignment horizontal="left" vertical="center" wrapText="1" readingOrder="1"/>
    </xf>
    <xf numFmtId="164" fontId="9" fillId="3" borderId="1" xfId="0" applyNumberFormat="1" applyFont="1" applyFill="1" applyBorder="1" applyAlignment="1">
      <alignment horizontal="right" vertical="center" wrapText="1" readingOrder="1"/>
    </xf>
    <xf numFmtId="165" fontId="10" fillId="3" borderId="1" xfId="0" applyNumberFormat="1" applyFont="1" applyFill="1" applyBorder="1" applyAlignment="1">
      <alignment horizontal="right" vertical="center" wrapText="1"/>
    </xf>
    <xf numFmtId="10" fontId="10" fillId="3" borderId="1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5"/>
  <sheetViews>
    <sheetView showGridLines="0" tabSelected="1" topLeftCell="A14" workbookViewId="0">
      <selection activeCell="A27" sqref="A27"/>
    </sheetView>
  </sheetViews>
  <sheetFormatPr baseColWidth="10" defaultRowHeight="15" x14ac:dyDescent="0.25"/>
  <cols>
    <col min="1" max="1" width="5.42578125" customWidth="1"/>
    <col min="2" max="2" width="4.28515625" customWidth="1"/>
    <col min="3" max="3" width="5" customWidth="1"/>
    <col min="4" max="5" width="5.42578125" customWidth="1"/>
    <col min="6" max="6" width="7.85546875" customWidth="1"/>
    <col min="7" max="7" width="4.5703125" customWidth="1"/>
    <col min="8" max="8" width="5.42578125" customWidth="1"/>
    <col min="9" max="9" width="24" customWidth="1"/>
    <col min="10" max="10" width="15.7109375" customWidth="1"/>
    <col min="11" max="11" width="13.7109375" customWidth="1"/>
    <col min="12" max="12" width="12.28515625" customWidth="1"/>
    <col min="13" max="13" width="17" customWidth="1"/>
    <col min="14" max="14" width="14.140625" customWidth="1"/>
    <col min="15" max="15" width="16.85546875" customWidth="1"/>
    <col min="16" max="16" width="15.140625" customWidth="1"/>
    <col min="17" max="17" width="14.42578125" customWidth="1"/>
    <col min="18" max="18" width="14.7109375" customWidth="1"/>
    <col min="19" max="19" width="13.140625" customWidth="1"/>
    <col min="20" max="20" width="13.42578125" customWidth="1"/>
    <col min="21" max="21" width="15.85546875" customWidth="1"/>
    <col min="22" max="22" width="6.5703125" customWidth="1"/>
    <col min="23" max="23" width="7.85546875" customWidth="1"/>
    <col min="24" max="24" width="7.28515625" customWidth="1"/>
  </cols>
  <sheetData>
    <row r="1" spans="1:25" ht="15.75" x14ac:dyDescent="0.25">
      <c r="A1" s="15" t="s">
        <v>51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</row>
    <row r="2" spans="1:25" ht="15.75" x14ac:dyDescent="0.25">
      <c r="A2" s="15" t="s">
        <v>52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</row>
    <row r="3" spans="1:25" ht="15.75" x14ac:dyDescent="0.25">
      <c r="A3" s="15" t="s">
        <v>57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5" ht="15.75" thickBot="1" x14ac:dyDescent="0.3">
      <c r="A4" s="1" t="s">
        <v>0</v>
      </c>
      <c r="B4" s="1" t="s">
        <v>0</v>
      </c>
      <c r="C4" s="1" t="s">
        <v>0</v>
      </c>
      <c r="D4" s="1" t="s">
        <v>0</v>
      </c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" t="s">
        <v>0</v>
      </c>
      <c r="L4" s="1" t="s">
        <v>0</v>
      </c>
      <c r="M4" s="1" t="s">
        <v>0</v>
      </c>
      <c r="N4" s="1" t="s">
        <v>0</v>
      </c>
      <c r="O4" s="1"/>
      <c r="P4" s="1" t="s">
        <v>0</v>
      </c>
      <c r="Q4" s="1" t="s">
        <v>0</v>
      </c>
      <c r="R4" s="1" t="s">
        <v>0</v>
      </c>
      <c r="S4" s="1" t="s">
        <v>0</v>
      </c>
      <c r="T4" s="1" t="s">
        <v>0</v>
      </c>
      <c r="U4" s="13" t="s">
        <v>61</v>
      </c>
    </row>
    <row r="5" spans="1:25" ht="41.25" customHeight="1" thickTop="1" thickBot="1" x14ac:dyDescent="0.3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  <c r="J5" s="6" t="s">
        <v>10</v>
      </c>
      <c r="K5" s="6" t="s">
        <v>11</v>
      </c>
      <c r="L5" s="6" t="s">
        <v>54</v>
      </c>
      <c r="M5" s="6" t="s">
        <v>12</v>
      </c>
      <c r="N5" s="6" t="s">
        <v>49</v>
      </c>
      <c r="O5" s="6" t="s">
        <v>50</v>
      </c>
      <c r="P5" s="6" t="s">
        <v>13</v>
      </c>
      <c r="Q5" s="6" t="s">
        <v>14</v>
      </c>
      <c r="R5" s="6" t="s">
        <v>15</v>
      </c>
      <c r="S5" s="6" t="s">
        <v>16</v>
      </c>
      <c r="T5" s="6" t="s">
        <v>17</v>
      </c>
      <c r="U5" s="14" t="s">
        <v>48</v>
      </c>
      <c r="V5" s="14" t="s">
        <v>53</v>
      </c>
      <c r="W5" s="14" t="s">
        <v>55</v>
      </c>
      <c r="X5" s="14" t="s">
        <v>56</v>
      </c>
      <c r="Y5" s="2"/>
    </row>
    <row r="6" spans="1:25" ht="35.1" customHeight="1" thickTop="1" thickBot="1" x14ac:dyDescent="0.3">
      <c r="A6" s="3" t="s">
        <v>18</v>
      </c>
      <c r="B6" s="3"/>
      <c r="C6" s="3"/>
      <c r="D6" s="3"/>
      <c r="E6" s="3"/>
      <c r="F6" s="3"/>
      <c r="G6" s="3"/>
      <c r="H6" s="3"/>
      <c r="I6" s="4" t="s">
        <v>47</v>
      </c>
      <c r="J6" s="5">
        <f>+J7+J12+J15+J17</f>
        <v>14215899000</v>
      </c>
      <c r="K6" s="5">
        <f t="shared" ref="K6:T6" si="0">+K7+K12+K15+K17</f>
        <v>0</v>
      </c>
      <c r="L6" s="5">
        <f t="shared" si="0"/>
        <v>0</v>
      </c>
      <c r="M6" s="5">
        <f t="shared" si="0"/>
        <v>14215899000</v>
      </c>
      <c r="N6" s="5">
        <f t="shared" si="0"/>
        <v>391021000</v>
      </c>
      <c r="O6" s="5">
        <f t="shared" si="0"/>
        <v>13824878000</v>
      </c>
      <c r="P6" s="5">
        <f t="shared" si="0"/>
        <v>13485200028.82</v>
      </c>
      <c r="Q6" s="5">
        <f t="shared" si="0"/>
        <v>339677971.18000001</v>
      </c>
      <c r="R6" s="5">
        <f t="shared" si="0"/>
        <v>2150061720.8899999</v>
      </c>
      <c r="S6" s="5">
        <f t="shared" si="0"/>
        <v>834920756.06999993</v>
      </c>
      <c r="T6" s="5">
        <f t="shared" si="0"/>
        <v>810534466.25</v>
      </c>
      <c r="U6" s="11">
        <f>+M6-R6</f>
        <v>12065837279.110001</v>
      </c>
      <c r="V6" s="12">
        <f>+R6/M6</f>
        <v>0.15124345782774623</v>
      </c>
      <c r="W6" s="12">
        <f>+S6/M6</f>
        <v>5.873147776795544E-2</v>
      </c>
      <c r="X6" s="12">
        <f>+T6/M6</f>
        <v>5.7016054084936874E-2</v>
      </c>
      <c r="Y6" s="2"/>
    </row>
    <row r="7" spans="1:25" ht="35.1" customHeight="1" thickTop="1" thickBot="1" x14ac:dyDescent="0.3">
      <c r="A7" s="17" t="s">
        <v>18</v>
      </c>
      <c r="B7" s="17"/>
      <c r="C7" s="17"/>
      <c r="D7" s="17"/>
      <c r="E7" s="17"/>
      <c r="F7" s="17"/>
      <c r="G7" s="17"/>
      <c r="H7" s="17"/>
      <c r="I7" s="18" t="s">
        <v>44</v>
      </c>
      <c r="J7" s="19">
        <f>SUM(J8:J11)</f>
        <v>12231927000</v>
      </c>
      <c r="K7" s="19">
        <f t="shared" ref="K7:T7" si="1">SUM(K8:K11)</f>
        <v>0</v>
      </c>
      <c r="L7" s="19">
        <f t="shared" si="1"/>
        <v>0</v>
      </c>
      <c r="M7" s="19">
        <f t="shared" si="1"/>
        <v>12231927000</v>
      </c>
      <c r="N7" s="19">
        <f t="shared" si="1"/>
        <v>391021000</v>
      </c>
      <c r="O7" s="19">
        <f t="shared" ref="O7:O20" si="2">+M7-N7</f>
        <v>11840906000</v>
      </c>
      <c r="P7" s="19">
        <f t="shared" si="1"/>
        <v>11690916000</v>
      </c>
      <c r="Q7" s="19">
        <f t="shared" si="1"/>
        <v>149990000</v>
      </c>
      <c r="R7" s="19">
        <f t="shared" si="1"/>
        <v>757578274.41999996</v>
      </c>
      <c r="S7" s="19">
        <f t="shared" si="1"/>
        <v>757578274.41999996</v>
      </c>
      <c r="T7" s="19">
        <f t="shared" si="1"/>
        <v>733429984.60000002</v>
      </c>
      <c r="U7" s="20">
        <f>+M7-R7</f>
        <v>11474348725.58</v>
      </c>
      <c r="V7" s="21">
        <f t="shared" ref="V7:V21" si="3">+R7/M7</f>
        <v>6.1934499316420047E-2</v>
      </c>
      <c r="W7" s="21">
        <f t="shared" ref="W7:W21" si="4">+S7/M7</f>
        <v>6.1934499316420047E-2</v>
      </c>
      <c r="X7" s="21">
        <f t="shared" ref="X7:X21" si="5">+T7/M7</f>
        <v>5.9960297719239171E-2</v>
      </c>
      <c r="Y7" s="2"/>
    </row>
    <row r="8" spans="1:25" ht="35.1" customHeight="1" thickTop="1" thickBot="1" x14ac:dyDescent="0.3">
      <c r="A8" s="3" t="s">
        <v>18</v>
      </c>
      <c r="B8" s="3" t="s">
        <v>19</v>
      </c>
      <c r="C8" s="3" t="s">
        <v>19</v>
      </c>
      <c r="D8" s="3" t="s">
        <v>19</v>
      </c>
      <c r="E8" s="3"/>
      <c r="F8" s="3" t="s">
        <v>20</v>
      </c>
      <c r="G8" s="3" t="s">
        <v>38</v>
      </c>
      <c r="H8" s="3" t="s">
        <v>29</v>
      </c>
      <c r="I8" s="4" t="s">
        <v>21</v>
      </c>
      <c r="J8" s="5">
        <v>7885529000</v>
      </c>
      <c r="K8" s="5">
        <v>0</v>
      </c>
      <c r="L8" s="5">
        <v>0</v>
      </c>
      <c r="M8" s="5">
        <v>7885529000</v>
      </c>
      <c r="N8" s="5">
        <v>0</v>
      </c>
      <c r="O8" s="5">
        <f t="shared" si="2"/>
        <v>7885529000</v>
      </c>
      <c r="P8" s="5">
        <v>7835529000</v>
      </c>
      <c r="Q8" s="5">
        <v>50000000</v>
      </c>
      <c r="R8" s="5">
        <v>500014316.62</v>
      </c>
      <c r="S8" s="5">
        <v>500014316.62</v>
      </c>
      <c r="T8" s="5">
        <v>490060630</v>
      </c>
      <c r="U8" s="11">
        <f t="shared" ref="U8:U21" si="6">+M8-R8</f>
        <v>7385514683.3800001</v>
      </c>
      <c r="V8" s="12">
        <f t="shared" si="3"/>
        <v>6.3409102499020681E-2</v>
      </c>
      <c r="W8" s="12">
        <f t="shared" si="4"/>
        <v>6.3409102499020681E-2</v>
      </c>
      <c r="X8" s="12">
        <f t="shared" si="5"/>
        <v>6.2146829971711476E-2</v>
      </c>
      <c r="Y8" s="2"/>
    </row>
    <row r="9" spans="1:25" ht="35.1" customHeight="1" thickTop="1" thickBot="1" x14ac:dyDescent="0.3">
      <c r="A9" s="3" t="s">
        <v>18</v>
      </c>
      <c r="B9" s="3" t="s">
        <v>19</v>
      </c>
      <c r="C9" s="3" t="s">
        <v>19</v>
      </c>
      <c r="D9" s="3" t="s">
        <v>22</v>
      </c>
      <c r="E9" s="3"/>
      <c r="F9" s="3" t="s">
        <v>20</v>
      </c>
      <c r="G9" s="3" t="s">
        <v>38</v>
      </c>
      <c r="H9" s="3" t="s">
        <v>29</v>
      </c>
      <c r="I9" s="4" t="s">
        <v>23</v>
      </c>
      <c r="J9" s="5">
        <v>2890783000</v>
      </c>
      <c r="K9" s="5">
        <v>0</v>
      </c>
      <c r="L9" s="5">
        <v>0</v>
      </c>
      <c r="M9" s="5">
        <v>2890783000</v>
      </c>
      <c r="N9" s="5">
        <v>0</v>
      </c>
      <c r="O9" s="5">
        <f t="shared" si="2"/>
        <v>2890783000</v>
      </c>
      <c r="P9" s="5">
        <v>2840793000</v>
      </c>
      <c r="Q9" s="5">
        <v>49990000</v>
      </c>
      <c r="R9" s="5">
        <v>197209663</v>
      </c>
      <c r="S9" s="5">
        <v>197209663</v>
      </c>
      <c r="T9" s="5">
        <v>197209663</v>
      </c>
      <c r="U9" s="11">
        <f t="shared" si="6"/>
        <v>2693573337</v>
      </c>
      <c r="V9" s="12">
        <f t="shared" si="3"/>
        <v>6.8220154539444855E-2</v>
      </c>
      <c r="W9" s="12">
        <f t="shared" si="4"/>
        <v>6.8220154539444855E-2</v>
      </c>
      <c r="X9" s="12">
        <f t="shared" si="5"/>
        <v>6.8220154539444855E-2</v>
      </c>
      <c r="Y9" s="2"/>
    </row>
    <row r="10" spans="1:25" ht="35.1" customHeight="1" thickTop="1" thickBot="1" x14ac:dyDescent="0.3">
      <c r="A10" s="3" t="s">
        <v>18</v>
      </c>
      <c r="B10" s="3" t="s">
        <v>19</v>
      </c>
      <c r="C10" s="3" t="s">
        <v>19</v>
      </c>
      <c r="D10" s="3" t="s">
        <v>24</v>
      </c>
      <c r="E10" s="3"/>
      <c r="F10" s="3" t="s">
        <v>20</v>
      </c>
      <c r="G10" s="3" t="s">
        <v>38</v>
      </c>
      <c r="H10" s="3" t="s">
        <v>29</v>
      </c>
      <c r="I10" s="4" t="s">
        <v>25</v>
      </c>
      <c r="J10" s="5">
        <v>1064594000</v>
      </c>
      <c r="K10" s="5">
        <v>0</v>
      </c>
      <c r="L10" s="5">
        <v>0</v>
      </c>
      <c r="M10" s="5">
        <v>1064594000</v>
      </c>
      <c r="N10" s="5">
        <v>0</v>
      </c>
      <c r="O10" s="5">
        <f t="shared" si="2"/>
        <v>1064594000</v>
      </c>
      <c r="P10" s="5">
        <v>1014594000</v>
      </c>
      <c r="Q10" s="5">
        <v>50000000</v>
      </c>
      <c r="R10" s="5">
        <v>60354294.799999997</v>
      </c>
      <c r="S10" s="5">
        <v>60354294.799999997</v>
      </c>
      <c r="T10" s="5">
        <v>46159691.600000001</v>
      </c>
      <c r="U10" s="11">
        <f t="shared" si="6"/>
        <v>1004239705.2</v>
      </c>
      <c r="V10" s="12">
        <f t="shared" si="3"/>
        <v>5.6692311623022483E-2</v>
      </c>
      <c r="W10" s="12">
        <f t="shared" si="4"/>
        <v>5.6692311623022483E-2</v>
      </c>
      <c r="X10" s="12">
        <f t="shared" si="5"/>
        <v>4.3358962759512079E-2</v>
      </c>
      <c r="Y10" s="2"/>
    </row>
    <row r="11" spans="1:25" ht="35.1" customHeight="1" thickTop="1" thickBot="1" x14ac:dyDescent="0.3">
      <c r="A11" s="3" t="s">
        <v>18</v>
      </c>
      <c r="B11" s="3" t="s">
        <v>19</v>
      </c>
      <c r="C11" s="3" t="s">
        <v>19</v>
      </c>
      <c r="D11" s="3" t="s">
        <v>28</v>
      </c>
      <c r="E11" s="3"/>
      <c r="F11" s="3" t="s">
        <v>20</v>
      </c>
      <c r="G11" s="3" t="s">
        <v>38</v>
      </c>
      <c r="H11" s="3" t="s">
        <v>29</v>
      </c>
      <c r="I11" s="4" t="s">
        <v>39</v>
      </c>
      <c r="J11" s="5">
        <v>391021000</v>
      </c>
      <c r="K11" s="5">
        <v>0</v>
      </c>
      <c r="L11" s="5">
        <v>0</v>
      </c>
      <c r="M11" s="5">
        <v>391021000</v>
      </c>
      <c r="N11" s="5">
        <v>391021000</v>
      </c>
      <c r="O11" s="5">
        <f t="shared" si="2"/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11">
        <f t="shared" si="6"/>
        <v>391021000</v>
      </c>
      <c r="V11" s="12">
        <f t="shared" si="3"/>
        <v>0</v>
      </c>
      <c r="W11" s="12">
        <f t="shared" si="4"/>
        <v>0</v>
      </c>
      <c r="X11" s="12">
        <f t="shared" si="5"/>
        <v>0</v>
      </c>
      <c r="Y11" s="2"/>
    </row>
    <row r="12" spans="1:25" ht="35.1" customHeight="1" thickTop="1" thickBot="1" x14ac:dyDescent="0.3">
      <c r="A12" s="17" t="s">
        <v>18</v>
      </c>
      <c r="B12" s="17"/>
      <c r="C12" s="17"/>
      <c r="D12" s="17"/>
      <c r="E12" s="17"/>
      <c r="F12" s="17"/>
      <c r="G12" s="17"/>
      <c r="H12" s="17"/>
      <c r="I12" s="18" t="s">
        <v>45</v>
      </c>
      <c r="J12" s="19">
        <f>+J13+J14</f>
        <v>1861014000</v>
      </c>
      <c r="K12" s="19">
        <f t="shared" ref="K12:T12" si="7">+K13+K14</f>
        <v>0</v>
      </c>
      <c r="L12" s="19">
        <f t="shared" si="7"/>
        <v>0</v>
      </c>
      <c r="M12" s="19">
        <f t="shared" si="7"/>
        <v>1861014000</v>
      </c>
      <c r="N12" s="19">
        <f t="shared" si="7"/>
        <v>0</v>
      </c>
      <c r="O12" s="19">
        <f t="shared" si="2"/>
        <v>1861014000</v>
      </c>
      <c r="P12" s="19">
        <f t="shared" si="7"/>
        <v>1674378028.8199999</v>
      </c>
      <c r="Q12" s="19">
        <f t="shared" si="7"/>
        <v>186635971.18000001</v>
      </c>
      <c r="R12" s="19">
        <f t="shared" si="7"/>
        <v>1390080666.47</v>
      </c>
      <c r="S12" s="19">
        <f t="shared" si="7"/>
        <v>74939701.650000006</v>
      </c>
      <c r="T12" s="19">
        <f t="shared" si="7"/>
        <v>74701701.650000006</v>
      </c>
      <c r="U12" s="20">
        <f t="shared" si="6"/>
        <v>470933333.52999997</v>
      </c>
      <c r="V12" s="21">
        <f t="shared" si="3"/>
        <v>0.7469479898969057</v>
      </c>
      <c r="W12" s="21">
        <f t="shared" si="4"/>
        <v>4.0268209508364801E-2</v>
      </c>
      <c r="X12" s="21">
        <f t="shared" si="5"/>
        <v>4.0140322238306644E-2</v>
      </c>
      <c r="Y12" s="2"/>
    </row>
    <row r="13" spans="1:25" ht="35.1" customHeight="1" thickTop="1" thickBot="1" x14ac:dyDescent="0.3">
      <c r="A13" s="3" t="s">
        <v>18</v>
      </c>
      <c r="B13" s="3" t="s">
        <v>22</v>
      </c>
      <c r="C13" s="3" t="s">
        <v>19</v>
      </c>
      <c r="D13" s="3"/>
      <c r="E13" s="3"/>
      <c r="F13" s="3" t="s">
        <v>20</v>
      </c>
      <c r="G13" s="3" t="s">
        <v>38</v>
      </c>
      <c r="H13" s="3" t="s">
        <v>29</v>
      </c>
      <c r="I13" s="4" t="s">
        <v>26</v>
      </c>
      <c r="J13" s="5">
        <v>8000000</v>
      </c>
      <c r="K13" s="5">
        <v>0</v>
      </c>
      <c r="L13" s="5">
        <v>0</v>
      </c>
      <c r="M13" s="5">
        <v>8000000</v>
      </c>
      <c r="N13" s="5">
        <v>0</v>
      </c>
      <c r="O13" s="5">
        <f t="shared" si="2"/>
        <v>8000000</v>
      </c>
      <c r="P13" s="5">
        <v>0</v>
      </c>
      <c r="Q13" s="5">
        <v>8000000</v>
      </c>
      <c r="R13" s="5">
        <v>0</v>
      </c>
      <c r="S13" s="5">
        <v>0</v>
      </c>
      <c r="T13" s="5">
        <v>0</v>
      </c>
      <c r="U13" s="11">
        <f t="shared" si="6"/>
        <v>8000000</v>
      </c>
      <c r="V13" s="12">
        <f t="shared" si="3"/>
        <v>0</v>
      </c>
      <c r="W13" s="12">
        <f t="shared" si="4"/>
        <v>0</v>
      </c>
      <c r="X13" s="12">
        <f t="shared" si="5"/>
        <v>0</v>
      </c>
      <c r="Y13" s="2"/>
    </row>
    <row r="14" spans="1:25" ht="35.1" customHeight="1" thickTop="1" thickBot="1" x14ac:dyDescent="0.3">
      <c r="A14" s="3" t="s">
        <v>18</v>
      </c>
      <c r="B14" s="3" t="s">
        <v>22</v>
      </c>
      <c r="C14" s="3" t="s">
        <v>22</v>
      </c>
      <c r="D14" s="3"/>
      <c r="E14" s="3"/>
      <c r="F14" s="3" t="s">
        <v>20</v>
      </c>
      <c r="G14" s="3" t="s">
        <v>38</v>
      </c>
      <c r="H14" s="3" t="s">
        <v>29</v>
      </c>
      <c r="I14" s="4" t="s">
        <v>27</v>
      </c>
      <c r="J14" s="5">
        <v>1853014000</v>
      </c>
      <c r="K14" s="5">
        <v>0</v>
      </c>
      <c r="L14" s="5">
        <v>0</v>
      </c>
      <c r="M14" s="5">
        <v>1853014000</v>
      </c>
      <c r="N14" s="5">
        <v>0</v>
      </c>
      <c r="O14" s="5">
        <f t="shared" si="2"/>
        <v>1853014000</v>
      </c>
      <c r="P14" s="5">
        <v>1674378028.8199999</v>
      </c>
      <c r="Q14" s="5">
        <v>178635971.18000001</v>
      </c>
      <c r="R14" s="5">
        <v>1390080666.47</v>
      </c>
      <c r="S14" s="5">
        <v>74939701.650000006</v>
      </c>
      <c r="T14" s="5">
        <v>74701701.650000006</v>
      </c>
      <c r="U14" s="11">
        <f t="shared" si="6"/>
        <v>462933333.52999997</v>
      </c>
      <c r="V14" s="12">
        <f t="shared" si="3"/>
        <v>0.7501727814630651</v>
      </c>
      <c r="W14" s="12">
        <f t="shared" si="4"/>
        <v>4.0442059072408519E-2</v>
      </c>
      <c r="X14" s="12">
        <f t="shared" si="5"/>
        <v>4.0313619675836236E-2</v>
      </c>
      <c r="Y14" s="2"/>
    </row>
    <row r="15" spans="1:25" ht="35.1" customHeight="1" thickTop="1" thickBot="1" x14ac:dyDescent="0.3">
      <c r="A15" s="17" t="s">
        <v>18</v>
      </c>
      <c r="B15" s="17"/>
      <c r="C15" s="17"/>
      <c r="D15" s="17"/>
      <c r="E15" s="17"/>
      <c r="F15" s="17"/>
      <c r="G15" s="17"/>
      <c r="H15" s="17"/>
      <c r="I15" s="18" t="s">
        <v>41</v>
      </c>
      <c r="J15" s="19">
        <f>+J16</f>
        <v>119250000</v>
      </c>
      <c r="K15" s="19">
        <f t="shared" ref="K15:T15" si="8">+K16</f>
        <v>0</v>
      </c>
      <c r="L15" s="19">
        <f t="shared" si="8"/>
        <v>0</v>
      </c>
      <c r="M15" s="19">
        <f t="shared" si="8"/>
        <v>119250000</v>
      </c>
      <c r="N15" s="19">
        <f t="shared" si="8"/>
        <v>0</v>
      </c>
      <c r="O15" s="19">
        <f t="shared" si="2"/>
        <v>119250000</v>
      </c>
      <c r="P15" s="19">
        <f t="shared" si="8"/>
        <v>119250000</v>
      </c>
      <c r="Q15" s="19">
        <f t="shared" si="8"/>
        <v>0</v>
      </c>
      <c r="R15" s="19">
        <f t="shared" si="8"/>
        <v>1746780</v>
      </c>
      <c r="S15" s="19">
        <f t="shared" si="8"/>
        <v>1746780</v>
      </c>
      <c r="T15" s="19">
        <f t="shared" si="8"/>
        <v>1746780</v>
      </c>
      <c r="U15" s="20">
        <f t="shared" si="6"/>
        <v>117503220</v>
      </c>
      <c r="V15" s="21">
        <f t="shared" si="3"/>
        <v>1.464805031446541E-2</v>
      </c>
      <c r="W15" s="21">
        <f t="shared" si="4"/>
        <v>1.464805031446541E-2</v>
      </c>
      <c r="X15" s="21">
        <f t="shared" si="5"/>
        <v>1.464805031446541E-2</v>
      </c>
      <c r="Y15" s="2"/>
    </row>
    <row r="16" spans="1:25" ht="51" customHeight="1" thickTop="1" thickBot="1" x14ac:dyDescent="0.3">
      <c r="A16" s="3" t="s">
        <v>18</v>
      </c>
      <c r="B16" s="3" t="s">
        <v>24</v>
      </c>
      <c r="C16" s="3" t="s">
        <v>28</v>
      </c>
      <c r="D16" s="3" t="s">
        <v>22</v>
      </c>
      <c r="E16" s="3" t="s">
        <v>30</v>
      </c>
      <c r="F16" s="3" t="s">
        <v>20</v>
      </c>
      <c r="G16" s="3" t="s">
        <v>38</v>
      </c>
      <c r="H16" s="3" t="s">
        <v>29</v>
      </c>
      <c r="I16" s="4" t="s">
        <v>31</v>
      </c>
      <c r="J16" s="5">
        <v>119250000</v>
      </c>
      <c r="K16" s="5">
        <v>0</v>
      </c>
      <c r="L16" s="5">
        <v>0</v>
      </c>
      <c r="M16" s="5">
        <v>119250000</v>
      </c>
      <c r="N16" s="5">
        <v>0</v>
      </c>
      <c r="O16" s="5">
        <f t="shared" si="2"/>
        <v>119250000</v>
      </c>
      <c r="P16" s="5">
        <v>119250000</v>
      </c>
      <c r="Q16" s="5">
        <v>0</v>
      </c>
      <c r="R16" s="5">
        <v>1746780</v>
      </c>
      <c r="S16" s="5">
        <v>1746780</v>
      </c>
      <c r="T16" s="5">
        <v>1746780</v>
      </c>
      <c r="U16" s="11">
        <f t="shared" si="6"/>
        <v>117503220</v>
      </c>
      <c r="V16" s="12">
        <f t="shared" si="3"/>
        <v>1.464805031446541E-2</v>
      </c>
      <c r="W16" s="12">
        <f t="shared" si="4"/>
        <v>1.464805031446541E-2</v>
      </c>
      <c r="X16" s="12">
        <f t="shared" si="5"/>
        <v>1.464805031446541E-2</v>
      </c>
      <c r="Y16" s="2"/>
    </row>
    <row r="17" spans="1:25" ht="47.25" customHeight="1" thickTop="1" thickBot="1" x14ac:dyDescent="0.3">
      <c r="A17" s="17" t="s">
        <v>18</v>
      </c>
      <c r="B17" s="17"/>
      <c r="C17" s="17"/>
      <c r="D17" s="17"/>
      <c r="E17" s="17"/>
      <c r="F17" s="17"/>
      <c r="G17" s="17"/>
      <c r="H17" s="17"/>
      <c r="I17" s="18" t="s">
        <v>42</v>
      </c>
      <c r="J17" s="19">
        <f>+J18</f>
        <v>3708000</v>
      </c>
      <c r="K17" s="19">
        <f t="shared" ref="K17:T17" si="9">+K18</f>
        <v>0</v>
      </c>
      <c r="L17" s="19">
        <f t="shared" si="9"/>
        <v>0</v>
      </c>
      <c r="M17" s="19">
        <f t="shared" si="9"/>
        <v>3708000</v>
      </c>
      <c r="N17" s="19">
        <f t="shared" si="9"/>
        <v>0</v>
      </c>
      <c r="O17" s="19">
        <f t="shared" si="2"/>
        <v>3708000</v>
      </c>
      <c r="P17" s="19">
        <f t="shared" si="9"/>
        <v>656000</v>
      </c>
      <c r="Q17" s="19">
        <f t="shared" si="9"/>
        <v>3052000</v>
      </c>
      <c r="R17" s="19">
        <f t="shared" si="9"/>
        <v>656000</v>
      </c>
      <c r="S17" s="19">
        <f t="shared" si="9"/>
        <v>656000</v>
      </c>
      <c r="T17" s="19">
        <f t="shared" si="9"/>
        <v>656000</v>
      </c>
      <c r="U17" s="20">
        <f t="shared" si="6"/>
        <v>3052000</v>
      </c>
      <c r="V17" s="21">
        <f t="shared" si="3"/>
        <v>0.17691477885652643</v>
      </c>
      <c r="W17" s="21">
        <f t="shared" si="4"/>
        <v>0.17691477885652643</v>
      </c>
      <c r="X17" s="21">
        <f t="shared" si="5"/>
        <v>0.17691477885652643</v>
      </c>
      <c r="Y17" s="2"/>
    </row>
    <row r="18" spans="1:25" ht="35.1" customHeight="1" thickTop="1" thickBot="1" x14ac:dyDescent="0.3">
      <c r="A18" s="3" t="s">
        <v>18</v>
      </c>
      <c r="B18" s="3" t="s">
        <v>32</v>
      </c>
      <c r="C18" s="3" t="s">
        <v>19</v>
      </c>
      <c r="D18" s="3"/>
      <c r="E18" s="3"/>
      <c r="F18" s="3" t="s">
        <v>20</v>
      </c>
      <c r="G18" s="3" t="s">
        <v>38</v>
      </c>
      <c r="H18" s="3" t="s">
        <v>29</v>
      </c>
      <c r="I18" s="4" t="s">
        <v>33</v>
      </c>
      <c r="J18" s="5">
        <v>3708000</v>
      </c>
      <c r="K18" s="5">
        <v>0</v>
      </c>
      <c r="L18" s="5">
        <v>0</v>
      </c>
      <c r="M18" s="5">
        <v>3708000</v>
      </c>
      <c r="N18" s="5">
        <v>0</v>
      </c>
      <c r="O18" s="5">
        <f t="shared" si="2"/>
        <v>3708000</v>
      </c>
      <c r="P18" s="5">
        <v>656000</v>
      </c>
      <c r="Q18" s="5">
        <v>3052000</v>
      </c>
      <c r="R18" s="5">
        <v>656000</v>
      </c>
      <c r="S18" s="5">
        <v>656000</v>
      </c>
      <c r="T18" s="5">
        <v>656000</v>
      </c>
      <c r="U18" s="11">
        <f t="shared" si="6"/>
        <v>3052000</v>
      </c>
      <c r="V18" s="12">
        <f t="shared" si="3"/>
        <v>0.17691477885652643</v>
      </c>
      <c r="W18" s="12">
        <f t="shared" si="4"/>
        <v>0.17691477885652643</v>
      </c>
      <c r="X18" s="12">
        <f t="shared" si="5"/>
        <v>0.17691477885652643</v>
      </c>
      <c r="Y18" s="2"/>
    </row>
    <row r="19" spans="1:25" ht="35.1" customHeight="1" thickTop="1" thickBot="1" x14ac:dyDescent="0.3">
      <c r="A19" s="17" t="s">
        <v>34</v>
      </c>
      <c r="B19" s="17"/>
      <c r="C19" s="17"/>
      <c r="D19" s="17"/>
      <c r="E19" s="17"/>
      <c r="F19" s="17"/>
      <c r="G19" s="17"/>
      <c r="H19" s="17"/>
      <c r="I19" s="18" t="s">
        <v>43</v>
      </c>
      <c r="J19" s="19">
        <f>+J20</f>
        <v>5200000000</v>
      </c>
      <c r="K19" s="19">
        <f t="shared" ref="K19:T19" si="10">+K20</f>
        <v>0</v>
      </c>
      <c r="L19" s="19">
        <f t="shared" si="10"/>
        <v>0</v>
      </c>
      <c r="M19" s="19">
        <f t="shared" si="10"/>
        <v>5200000000</v>
      </c>
      <c r="N19" s="19">
        <f t="shared" si="10"/>
        <v>0</v>
      </c>
      <c r="O19" s="19">
        <f t="shared" si="2"/>
        <v>5200000000</v>
      </c>
      <c r="P19" s="19">
        <f t="shared" si="10"/>
        <v>4367026911.25</v>
      </c>
      <c r="Q19" s="19">
        <f t="shared" si="10"/>
        <v>832973088.75</v>
      </c>
      <c r="R19" s="19">
        <f t="shared" si="10"/>
        <v>1954209632.25</v>
      </c>
      <c r="S19" s="19">
        <f t="shared" si="10"/>
        <v>0</v>
      </c>
      <c r="T19" s="19">
        <f t="shared" si="10"/>
        <v>0</v>
      </c>
      <c r="U19" s="20">
        <f t="shared" si="6"/>
        <v>3245790367.75</v>
      </c>
      <c r="V19" s="21">
        <f t="shared" si="3"/>
        <v>0.37580954466346156</v>
      </c>
      <c r="W19" s="21">
        <f t="shared" si="4"/>
        <v>0</v>
      </c>
      <c r="X19" s="21">
        <f t="shared" si="5"/>
        <v>0</v>
      </c>
      <c r="Y19" s="2"/>
    </row>
    <row r="20" spans="1:25" ht="59.25" customHeight="1" thickTop="1" thickBot="1" x14ac:dyDescent="0.3">
      <c r="A20" s="3" t="s">
        <v>34</v>
      </c>
      <c r="B20" s="3" t="s">
        <v>35</v>
      </c>
      <c r="C20" s="3" t="s">
        <v>36</v>
      </c>
      <c r="D20" s="3" t="s">
        <v>37</v>
      </c>
      <c r="E20" s="3"/>
      <c r="F20" s="3" t="s">
        <v>20</v>
      </c>
      <c r="G20" s="3" t="s">
        <v>38</v>
      </c>
      <c r="H20" s="3" t="s">
        <v>29</v>
      </c>
      <c r="I20" s="4" t="s">
        <v>40</v>
      </c>
      <c r="J20" s="5">
        <v>5200000000</v>
      </c>
      <c r="K20" s="5">
        <v>0</v>
      </c>
      <c r="L20" s="5">
        <v>0</v>
      </c>
      <c r="M20" s="5">
        <v>5200000000</v>
      </c>
      <c r="N20" s="5">
        <v>0</v>
      </c>
      <c r="O20" s="5">
        <f t="shared" si="2"/>
        <v>5200000000</v>
      </c>
      <c r="P20" s="5">
        <v>4367026911.25</v>
      </c>
      <c r="Q20" s="5">
        <v>832973088.75</v>
      </c>
      <c r="R20" s="5">
        <v>1954209632.25</v>
      </c>
      <c r="S20" s="5">
        <v>0</v>
      </c>
      <c r="T20" s="5">
        <v>0</v>
      </c>
      <c r="U20" s="11">
        <f t="shared" si="6"/>
        <v>3245790367.75</v>
      </c>
      <c r="V20" s="12">
        <f t="shared" si="3"/>
        <v>0.37580954466346156</v>
      </c>
      <c r="W20" s="12">
        <f t="shared" si="4"/>
        <v>0</v>
      </c>
      <c r="X20" s="12">
        <f t="shared" si="5"/>
        <v>0</v>
      </c>
      <c r="Y20" s="2"/>
    </row>
    <row r="21" spans="1:25" ht="35.1" customHeight="1" thickTop="1" thickBot="1" x14ac:dyDescent="0.3">
      <c r="A21" s="17" t="s">
        <v>0</v>
      </c>
      <c r="B21" s="17" t="s">
        <v>0</v>
      </c>
      <c r="C21" s="17" t="s">
        <v>0</v>
      </c>
      <c r="D21" s="17" t="s">
        <v>0</v>
      </c>
      <c r="E21" s="17" t="s">
        <v>0</v>
      </c>
      <c r="F21" s="17" t="s">
        <v>0</v>
      </c>
      <c r="G21" s="17" t="s">
        <v>0</v>
      </c>
      <c r="H21" s="17" t="s">
        <v>0</v>
      </c>
      <c r="I21" s="18" t="s">
        <v>46</v>
      </c>
      <c r="J21" s="19">
        <f>+J6+J19</f>
        <v>19415899000</v>
      </c>
      <c r="K21" s="19">
        <f t="shared" ref="K21:T21" si="11">+K6+K19</f>
        <v>0</v>
      </c>
      <c r="L21" s="19">
        <f t="shared" si="11"/>
        <v>0</v>
      </c>
      <c r="M21" s="19">
        <f t="shared" si="11"/>
        <v>19415899000</v>
      </c>
      <c r="N21" s="19">
        <f t="shared" si="11"/>
        <v>391021000</v>
      </c>
      <c r="O21" s="19">
        <f t="shared" si="11"/>
        <v>19024878000</v>
      </c>
      <c r="P21" s="19">
        <f t="shared" si="11"/>
        <v>17852226940.07</v>
      </c>
      <c r="Q21" s="19">
        <f t="shared" si="11"/>
        <v>1172651059.9300001</v>
      </c>
      <c r="R21" s="19">
        <f t="shared" si="11"/>
        <v>4104271353.1399999</v>
      </c>
      <c r="S21" s="19">
        <f t="shared" si="11"/>
        <v>834920756.06999993</v>
      </c>
      <c r="T21" s="19">
        <f t="shared" si="11"/>
        <v>810534466.25</v>
      </c>
      <c r="U21" s="20">
        <f t="shared" si="6"/>
        <v>15311627646.860001</v>
      </c>
      <c r="V21" s="21">
        <f t="shared" si="3"/>
        <v>0.21138713963952943</v>
      </c>
      <c r="W21" s="21">
        <f t="shared" si="4"/>
        <v>4.3001910757261355E-2</v>
      </c>
      <c r="X21" s="21">
        <f t="shared" si="5"/>
        <v>4.1745914842779105E-2</v>
      </c>
      <c r="Y21" s="2"/>
    </row>
    <row r="22" spans="1:25" ht="23.25" customHeight="1" thickTop="1" x14ac:dyDescent="0.25">
      <c r="A22" s="9" t="s">
        <v>58</v>
      </c>
      <c r="B22" s="9"/>
      <c r="C22" s="9"/>
      <c r="D22" s="9"/>
      <c r="E22" s="9"/>
      <c r="F22" s="9"/>
      <c r="G22" s="9"/>
      <c r="H22" s="9"/>
      <c r="I22" s="10"/>
      <c r="J22" s="9"/>
      <c r="K22" s="9"/>
      <c r="L22" s="9"/>
      <c r="M22" s="9"/>
      <c r="U22" s="7"/>
      <c r="V22" s="8"/>
      <c r="W22" s="8"/>
      <c r="X22" s="8"/>
      <c r="Y22" s="2"/>
    </row>
    <row r="23" spans="1:25" ht="13.5" customHeight="1" x14ac:dyDescent="0.25">
      <c r="A23" s="9" t="s">
        <v>59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U23" s="7"/>
      <c r="V23" s="8"/>
      <c r="W23" s="8"/>
      <c r="X23" s="8"/>
      <c r="Y23" s="2"/>
    </row>
    <row r="24" spans="1:25" x14ac:dyDescent="0.25">
      <c r="A24" s="9" t="s">
        <v>60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U24" s="7"/>
      <c r="V24" s="7"/>
      <c r="W24" s="7"/>
      <c r="X24" s="7"/>
    </row>
    <row r="25" spans="1:25" x14ac:dyDescent="0.25">
      <c r="A25" s="13" t="s">
        <v>62</v>
      </c>
      <c r="X25" s="7"/>
    </row>
    <row r="26" spans="1:25" x14ac:dyDescent="0.25">
      <c r="A26" s="13" t="s">
        <v>63</v>
      </c>
      <c r="X26" s="7"/>
    </row>
    <row r="27" spans="1:25" x14ac:dyDescent="0.25">
      <c r="X27" s="7"/>
    </row>
    <row r="28" spans="1:25" x14ac:dyDescent="0.25">
      <c r="U28" s="7"/>
      <c r="V28" s="7"/>
      <c r="W28" s="7"/>
      <c r="X28" s="7"/>
    </row>
    <row r="29" spans="1:25" x14ac:dyDescent="0.25">
      <c r="U29" s="7"/>
      <c r="V29" s="7"/>
      <c r="W29" s="7"/>
      <c r="X29" s="7"/>
    </row>
    <row r="30" spans="1:25" x14ac:dyDescent="0.25">
      <c r="U30" s="7"/>
      <c r="V30" s="7"/>
      <c r="W30" s="7"/>
      <c r="X30" s="7"/>
    </row>
    <row r="31" spans="1:25" x14ac:dyDescent="0.25">
      <c r="U31" s="7"/>
      <c r="V31" s="7"/>
      <c r="W31" s="7"/>
      <c r="X31" s="7"/>
    </row>
    <row r="32" spans="1:25" x14ac:dyDescent="0.25">
      <c r="U32" s="7"/>
      <c r="V32" s="7"/>
      <c r="W32" s="7"/>
      <c r="X32" s="7"/>
    </row>
    <row r="33" spans="21:24" x14ac:dyDescent="0.25">
      <c r="U33" s="7"/>
      <c r="V33" s="7"/>
      <c r="W33" s="7"/>
      <c r="X33" s="7"/>
    </row>
    <row r="34" spans="21:24" x14ac:dyDescent="0.25">
      <c r="U34" s="7"/>
      <c r="V34" s="7"/>
      <c r="W34" s="7"/>
      <c r="X34" s="7"/>
    </row>
    <row r="35" spans="21:24" x14ac:dyDescent="0.25">
      <c r="U35" s="7"/>
      <c r="V35" s="7"/>
      <c r="W35" s="7"/>
      <c r="X35" s="7"/>
    </row>
  </sheetData>
  <mergeCells count="3">
    <mergeCell ref="A1:X1"/>
    <mergeCell ref="A2:X2"/>
    <mergeCell ref="A3:X3"/>
  </mergeCells>
  <printOptions horizontalCentered="1"/>
  <pageMargins left="0.19685039370078741" right="0" top="0.78740157480314965" bottom="0.78740157480314965" header="0.78740157480314965" footer="0.78740157480314965"/>
  <pageSetup paperSize="14" scale="6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EJECUCIÓN DCE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2019-02-15T14:38:05Z</cp:lastPrinted>
  <dcterms:created xsi:type="dcterms:W3CDTF">2019-02-05T20:17:05Z</dcterms:created>
  <dcterms:modified xsi:type="dcterms:W3CDTF">2019-02-15T14:40:00Z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