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<sst xmlns="http://schemas.openxmlformats.org/spreadsheetml/2006/main" count="80" uniqueCount="31">
  <si>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Gastos de Personal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</si>
  <si>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</si>
  <si>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</si>
  <si>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</si>
  <si>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</si>
  <si>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</si>
  <si>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</si>
  <si>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</si>
  <si>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</si>
  <si>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</si>
  <si>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</si>
  <si>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</si>
  <si>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</si>
  <si>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</si>
  <si>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</si>
  <si>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</si>
  <si>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</si>
  <si>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</si>
  <si>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 xml:space="preserve">   PAGOS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</si>
  <si>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</si>
  <si>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</si>
  <si>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</si>
  <si>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</si>
  <si>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</si>
  <si>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INFORME DE EJECUCIÓN PRESUPUESTAL ACUMULADA DICIEMBRE 31 DE 2019</t>
  </si>
  <si>
    <t>GENERADO: ENERO 21 DE 2020</t>
  </si>
  <si>
    <t xml:space="preserve">INFORME DE EJECUCIÓN PRESUPUESTAL ACUMULADA DICIEMBRE  31 DE 2019 </t>
  </si>
  <si>
    <t>RESERVAS PRESUPUESTALES ($)</t>
  </si>
  <si>
    <t>CUENTAS POR PAGAR ($)</t>
  </si>
  <si>
    <t xml:space="preserve">GASTOS DE INVERSIÓN </t>
  </si>
  <si>
    <t>GASTOS DE FUNCIONAMIENTO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</si>
</sst>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8"/>
      <color rgb="FF000000"/>
      <name val="Arial"/>
      <family val="2"/>
    </font>
    <font>
      <sz val="9"/>
      <color theme="0"/>
      <name val="Arial"/>
      <family val="2"/>
    </font>
    <font>
      <sz val="9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3399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6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left" vertical="center" wrapText="1" readingOrder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10" fontId="57" fillId="33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7" fillId="34" borderId="15" xfId="0" applyNumberFormat="1" applyFont="1" applyFill="1" applyBorder="1" applyAlignment="1">
      <alignment horizontal="right" vertical="center" wrapText="1"/>
    </xf>
    <xf numFmtId="10" fontId="57" fillId="34" borderId="0" xfId="0" applyNumberFormat="1" applyFont="1" applyFill="1" applyBorder="1" applyAlignment="1">
      <alignment horizontal="right" vertical="center" wrapText="1"/>
    </xf>
    <xf numFmtId="10" fontId="7" fillId="34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10" fontId="57" fillId="33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56" fillId="0" borderId="0" xfId="0" applyNumberFormat="1" applyFont="1" applyFill="1" applyBorder="1" applyAlignment="1">
      <alignment horizontal="right" vertical="center" wrapText="1" readingOrder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horizontal="centerContinuous" vertical="center" wrapText="1"/>
    </xf>
    <xf numFmtId="4" fontId="7" fillId="0" borderId="0" xfId="0" applyNumberFormat="1" applyFont="1" applyAlignment="1">
      <alignment horizontal="centerContinuous" vertical="center" wrapText="1"/>
    </xf>
    <xf numFmtId="4" fontId="7" fillId="0" borderId="0" xfId="0" applyNumberFormat="1" applyFont="1" applyBorder="1" applyAlignment="1">
      <alignment horizontal="centerContinuous" vertical="center" wrapText="1"/>
    </xf>
    <xf numFmtId="4" fontId="8" fillId="34" borderId="0" xfId="0" applyNumberFormat="1" applyFont="1" applyFill="1" applyBorder="1" applyAlignment="1">
      <alignment horizontal="right" vertical="center" wrapText="1"/>
    </xf>
    <xf numFmtId="10" fontId="7" fillId="34" borderId="1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4" fontId="58" fillId="33" borderId="0" xfId="0" applyNumberFormat="1" applyFont="1" applyFill="1" applyBorder="1" applyAlignment="1">
      <alignment horizontal="right" vertical="center" wrapText="1" readingOrder="1"/>
    </xf>
    <xf numFmtId="0" fontId="7" fillId="33" borderId="11" xfId="0" applyFont="1" applyFill="1" applyBorder="1" applyAlignment="1">
      <alignment vertical="center"/>
    </xf>
    <xf numFmtId="4" fontId="58" fillId="33" borderId="11" xfId="0" applyNumberFormat="1" applyFont="1" applyFill="1" applyBorder="1" applyAlignment="1">
      <alignment horizontal="right" vertical="center" wrapText="1" readingOrder="1"/>
    </xf>
    <xf numFmtId="4" fontId="6" fillId="0" borderId="15" xfId="0" applyNumberFormat="1" applyFont="1" applyFill="1" applyBorder="1" applyAlignment="1">
      <alignment horizontal="right" vertical="center" wrapText="1"/>
    </xf>
    <xf numFmtId="10" fontId="7" fillId="33" borderId="17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0" fontId="59" fillId="35" borderId="19" xfId="0" applyFont="1" applyFill="1" applyBorder="1" applyAlignment="1">
      <alignment horizontal="center" vertical="justify" wrapText="1"/>
    </xf>
    <xf numFmtId="0" fontId="60" fillId="36" borderId="20" xfId="0" applyFont="1" applyFill="1" applyBorder="1" applyAlignment="1">
      <alignment horizontal="center" vertical="justify" wrapText="1"/>
    </xf>
    <xf numFmtId="0" fontId="61" fillId="36" borderId="19" xfId="0" applyFont="1" applyFill="1" applyBorder="1" applyAlignment="1">
      <alignment horizontal="center" vertical="justify" wrapText="1"/>
    </xf>
    <xf numFmtId="0" fontId="61" fillId="36" borderId="19" xfId="0" applyFont="1" applyFill="1" applyBorder="1" applyAlignment="1">
      <alignment horizontal="center" vertical="justify"/>
    </xf>
    <xf numFmtId="0" fontId="61" fillId="36" borderId="21" xfId="0" applyFont="1" applyFill="1" applyBorder="1" applyAlignment="1">
      <alignment horizontal="center" vertical="justify"/>
    </xf>
    <xf numFmtId="190" fontId="0" fillId="0" borderId="0" xfId="0" applyNumberFormat="1" applyAlignment="1">
      <alignment/>
    </xf>
    <xf numFmtId="192" fontId="0" fillId="0" borderId="0" xfId="0" applyNumberFormat="1" applyAlignment="1">
      <alignment/>
    </xf>
    <xf numFmtId="190" fontId="62" fillId="0" borderId="0" xfId="0" applyNumberFormat="1" applyFont="1" applyFill="1" applyBorder="1" applyAlignment="1">
      <alignment horizontal="right" vertical="center" wrapText="1" readingOrder="1"/>
    </xf>
    <xf numFmtId="0" fontId="63" fillId="37" borderId="20" xfId="0" applyFont="1" applyFill="1" applyBorder="1" applyAlignment="1">
      <alignment/>
    </xf>
    <xf numFmtId="0" fontId="59" fillId="37" borderId="19" xfId="0" applyFont="1" applyFill="1" applyBorder="1" applyAlignment="1">
      <alignment horizontal="center" vertical="center"/>
    </xf>
    <xf numFmtId="4" fontId="59" fillId="37" borderId="19" xfId="0" applyNumberFormat="1" applyFont="1" applyFill="1" applyBorder="1" applyAlignment="1">
      <alignment horizontal="center" vertical="justify" wrapText="1"/>
    </xf>
    <xf numFmtId="0" fontId="59" fillId="37" borderId="19" xfId="0" applyFont="1" applyFill="1" applyBorder="1" applyAlignment="1">
      <alignment horizontal="center" vertical="justify" wrapText="1"/>
    </xf>
    <xf numFmtId="0" fontId="59" fillId="36" borderId="19" xfId="0" applyFont="1" applyFill="1" applyBorder="1" applyAlignment="1">
      <alignment horizontal="center" vertical="justify" wrapText="1"/>
    </xf>
    <xf numFmtId="4" fontId="6" fillId="0" borderId="0" xfId="0" applyNumberFormat="1" applyFont="1" applyFill="1" applyBorder="1" applyAlignment="1">
      <alignment horizontal="right" vertical="center" wrapText="1" readingOrder="1"/>
    </xf>
    <xf numFmtId="4" fontId="7" fillId="33" borderId="0" xfId="0" applyNumberFormat="1" applyFont="1" applyFill="1" applyBorder="1" applyAlignment="1">
      <alignment horizontal="right" vertical="center" wrapText="1" readingOrder="1"/>
    </xf>
    <xf numFmtId="0" fontId="61" fillId="36" borderId="22" xfId="0" applyFont="1" applyFill="1" applyBorder="1" applyAlignment="1">
      <alignment horizontal="center" vertical="justify"/>
    </xf>
    <xf numFmtId="0" fontId="6" fillId="0" borderId="23" xfId="0" applyFont="1" applyBorder="1" applyAlignment="1">
      <alignment/>
    </xf>
    <xf numFmtId="10" fontId="7" fillId="34" borderId="18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10" fontId="64" fillId="34" borderId="0" xfId="0" applyNumberFormat="1" applyFont="1" applyFill="1" applyBorder="1" applyAlignment="1">
      <alignment horizontal="right" vertical="center" wrapText="1"/>
    </xf>
    <xf numFmtId="10" fontId="6" fillId="34" borderId="1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152400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PageLayoutView="0" workbookViewId="0" topLeftCell="C20">
      <selection activeCell="S43" sqref="S43"/>
    </sheetView>
  </sheetViews>
  <sheetFormatPr defaultColWidth="11.421875" defaultRowHeight="12.75"/>
  <cols>
    <col min="1" max="1" width="2.57421875" style="0" customWidth="1"/>
    <col min="2" max="2" width="28.140625" style="0" customWidth="1"/>
    <col min="3" max="3" width="17.28125" style="0" customWidth="1"/>
    <col min="4" max="4" width="18.7109375" style="0" customWidth="1"/>
    <col min="5" max="5" width="16.421875" style="0" customWidth="1"/>
    <col min="6" max="6" width="17.28125" style="0" customWidth="1"/>
    <col min="7" max="7" width="19.140625" style="0" customWidth="1"/>
    <col min="8" max="8" width="17.28125" style="0" customWidth="1"/>
    <col min="9" max="9" width="16.7109375" style="0" customWidth="1"/>
    <col min="10" max="10" width="16.00390625" style="0" customWidth="1"/>
    <col min="11" max="11" width="17.00390625" style="0" customWidth="1"/>
    <col min="12" max="12" width="16.57421875" style="0" customWidth="1"/>
    <col min="13" max="13" width="7.8515625" style="0" customWidth="1"/>
    <col min="14" max="14" width="8.140625" style="0" customWidth="1"/>
    <col min="15" max="15" width="8.421875" style="0" customWidth="1"/>
  </cols>
  <sheetData>
    <row r="2" spans="1:15" ht="18">
      <c r="A2" s="91" t="s">
        <v>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8">
      <c r="A3" s="91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3:15" ht="24" customHeight="1" thickBot="1">
      <c r="C4" s="1"/>
      <c r="D4" s="1"/>
      <c r="E4" s="1"/>
      <c r="F4" s="1"/>
      <c r="G4" s="1"/>
      <c r="H4" s="1"/>
      <c r="I4" s="1"/>
      <c r="J4" s="1"/>
      <c r="K4" s="1"/>
      <c r="L4" s="88" t="s">
        <v>25</v>
      </c>
      <c r="M4" s="2"/>
      <c r="N4" s="2"/>
      <c r="O4" s="2"/>
    </row>
    <row r="5" spans="1:15" ht="60" customHeight="1" thickBot="1">
      <c r="A5" s="75"/>
      <c r="B5" s="76" t="s">
        <v>5</v>
      </c>
      <c r="C5" s="77" t="s">
        <v>13</v>
      </c>
      <c r="D5" s="78" t="s">
        <v>8</v>
      </c>
      <c r="E5" s="77" t="s">
        <v>19</v>
      </c>
      <c r="F5" s="77" t="s">
        <v>20</v>
      </c>
      <c r="G5" s="78" t="s">
        <v>21</v>
      </c>
      <c r="H5" s="79" t="s">
        <v>27</v>
      </c>
      <c r="I5" s="78" t="s">
        <v>23</v>
      </c>
      <c r="J5" s="67" t="s">
        <v>28</v>
      </c>
      <c r="K5" s="78" t="s">
        <v>18</v>
      </c>
      <c r="L5" s="68" t="s">
        <v>9</v>
      </c>
      <c r="M5" s="69" t="s">
        <v>12</v>
      </c>
      <c r="N5" s="70" t="s">
        <v>10</v>
      </c>
      <c r="O5" s="82" t="s">
        <v>11</v>
      </c>
    </row>
    <row r="6" spans="1:15" ht="10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3"/>
      <c r="M6" s="14"/>
      <c r="N6" s="14"/>
      <c r="O6" s="83"/>
    </row>
    <row r="7" spans="1:15" ht="36" customHeight="1">
      <c r="A7" s="15" t="s">
        <v>1</v>
      </c>
      <c r="B7" s="60" t="s">
        <v>30</v>
      </c>
      <c r="C7" s="34">
        <f>SUM(C8:C11)</f>
        <v>361587983081</v>
      </c>
      <c r="D7" s="34">
        <f aca="true" t="shared" si="0" ref="D7:K7">SUM(D8:D11)</f>
        <v>426185983081</v>
      </c>
      <c r="E7" s="34">
        <f t="shared" si="0"/>
        <v>20537761</v>
      </c>
      <c r="F7" s="34">
        <f t="shared" si="0"/>
        <v>426165445320</v>
      </c>
      <c r="G7" s="34">
        <f t="shared" si="0"/>
        <v>419692697531.89</v>
      </c>
      <c r="H7" s="34">
        <f aca="true" t="shared" si="1" ref="H7:H12">+G7-I7</f>
        <v>34292276484.440002</v>
      </c>
      <c r="I7" s="34">
        <f t="shared" si="0"/>
        <v>385400421047.45</v>
      </c>
      <c r="J7" s="34">
        <f aca="true" t="shared" si="2" ref="J7:J12">+I7-K7</f>
        <v>84111984.9699707</v>
      </c>
      <c r="K7" s="34">
        <f t="shared" si="0"/>
        <v>385316309062.48004</v>
      </c>
      <c r="L7" s="35">
        <f>+F7-G7</f>
        <v>6472747788.109985</v>
      </c>
      <c r="M7" s="36">
        <f>+G7/F7</f>
        <v>0.9848116550527701</v>
      </c>
      <c r="N7" s="36">
        <f>+I7/F7</f>
        <v>0.9043446043779071</v>
      </c>
      <c r="O7" s="66">
        <f>+K7/F7</f>
        <v>0.9041472350559838</v>
      </c>
    </row>
    <row r="8" spans="1:15" ht="18" customHeight="1">
      <c r="A8" s="17"/>
      <c r="B8" s="18" t="s">
        <v>0</v>
      </c>
      <c r="C8" s="37">
        <f aca="true" t="shared" si="3" ref="C8:E9">+C22+C36</f>
        <v>49104214000</v>
      </c>
      <c r="D8" s="37">
        <f t="shared" si="3"/>
        <v>51793214000</v>
      </c>
      <c r="E8" s="37">
        <f t="shared" si="3"/>
        <v>20537761</v>
      </c>
      <c r="F8" s="37">
        <f>+D8-E8</f>
        <v>51772676239</v>
      </c>
      <c r="G8" s="37">
        <f aca="true" t="shared" si="4" ref="G8:K9">+G22+G36</f>
        <v>48565129971.18</v>
      </c>
      <c r="H8" s="37">
        <f t="shared" si="1"/>
        <v>68083321</v>
      </c>
      <c r="I8" s="37">
        <f t="shared" si="4"/>
        <v>48497046650.18</v>
      </c>
      <c r="J8" s="37">
        <f t="shared" si="2"/>
        <v>1103356</v>
      </c>
      <c r="K8" s="37">
        <f t="shared" si="4"/>
        <v>48495943294.18</v>
      </c>
      <c r="L8" s="85">
        <f aca="true" t="shared" si="5" ref="L8:L14">+F8-G8</f>
        <v>3207546267.8199997</v>
      </c>
      <c r="M8" s="86">
        <f aca="true" t="shared" si="6" ref="M8:M14">+G8/F8</f>
        <v>0.9380455773038873</v>
      </c>
      <c r="N8" s="86">
        <f aca="true" t="shared" si="7" ref="N8:N14">+I8/F8</f>
        <v>0.9367305338109508</v>
      </c>
      <c r="O8" s="87">
        <f aca="true" t="shared" si="8" ref="O8:O14">+K8/F8</f>
        <v>0.9367092222605318</v>
      </c>
    </row>
    <row r="9" spans="1:15" ht="29.25" customHeight="1">
      <c r="A9" s="17"/>
      <c r="B9" s="19" t="s">
        <v>17</v>
      </c>
      <c r="C9" s="37">
        <f t="shared" si="3"/>
        <v>21367197033</v>
      </c>
      <c r="D9" s="37">
        <f t="shared" si="3"/>
        <v>21367197033</v>
      </c>
      <c r="E9" s="37"/>
      <c r="F9" s="37">
        <f>+D9-E9</f>
        <v>21367197033</v>
      </c>
      <c r="G9" s="37">
        <f t="shared" si="4"/>
        <v>19496017704.75</v>
      </c>
      <c r="H9" s="37">
        <f t="shared" si="1"/>
        <v>196665441.88000107</v>
      </c>
      <c r="I9" s="37">
        <f t="shared" si="4"/>
        <v>19299352262.87</v>
      </c>
      <c r="J9" s="37">
        <f t="shared" si="2"/>
        <v>83008628.97000122</v>
      </c>
      <c r="K9" s="37">
        <f t="shared" si="4"/>
        <v>19216343633.899998</v>
      </c>
      <c r="L9" s="85">
        <f t="shared" si="5"/>
        <v>1871179328.25</v>
      </c>
      <c r="M9" s="86">
        <f t="shared" si="6"/>
        <v>0.9124274781872369</v>
      </c>
      <c r="N9" s="86">
        <f t="shared" si="7"/>
        <v>0.9032233957998154</v>
      </c>
      <c r="O9" s="87">
        <f t="shared" si="8"/>
        <v>0.8993385329962478</v>
      </c>
    </row>
    <row r="10" spans="1:15" ht="27.75" customHeight="1">
      <c r="A10" s="17"/>
      <c r="B10" s="18" t="s">
        <v>6</v>
      </c>
      <c r="C10" s="37">
        <f>+C24+C38</f>
        <v>279022142048</v>
      </c>
      <c r="D10" s="37">
        <f aca="true" t="shared" si="9" ref="D10:K10">+D24+D38</f>
        <v>340931142048</v>
      </c>
      <c r="E10" s="37"/>
      <c r="F10" s="37">
        <f t="shared" si="9"/>
        <v>340931142048</v>
      </c>
      <c r="G10" s="37">
        <f t="shared" si="9"/>
        <v>339648669597.96</v>
      </c>
      <c r="H10" s="37">
        <f t="shared" si="1"/>
        <v>34027527721.559998</v>
      </c>
      <c r="I10" s="37">
        <f t="shared" si="9"/>
        <v>305621141876.4</v>
      </c>
      <c r="J10" s="37">
        <f t="shared" si="2"/>
        <v>0</v>
      </c>
      <c r="K10" s="37">
        <f t="shared" si="9"/>
        <v>305621141876.4</v>
      </c>
      <c r="L10" s="85">
        <f t="shared" si="5"/>
        <v>1282472450.039978</v>
      </c>
      <c r="M10" s="86">
        <f t="shared" si="6"/>
        <v>0.9962383241309782</v>
      </c>
      <c r="N10" s="86">
        <f t="shared" si="7"/>
        <v>0.8964306987050521</v>
      </c>
      <c r="O10" s="87">
        <f t="shared" si="8"/>
        <v>0.8964306987050521</v>
      </c>
    </row>
    <row r="11" spans="1:15" ht="33.75" customHeight="1">
      <c r="A11" s="17"/>
      <c r="B11" s="20" t="s">
        <v>22</v>
      </c>
      <c r="C11" s="37">
        <f aca="true" t="shared" si="10" ref="C11:E12">+C25+C39</f>
        <v>12094430000</v>
      </c>
      <c r="D11" s="37">
        <f>+D25+D39</f>
        <v>12094430000</v>
      </c>
      <c r="E11" s="37"/>
      <c r="F11" s="37">
        <f>+D11-E11</f>
        <v>12094430000</v>
      </c>
      <c r="G11" s="37">
        <f aca="true" t="shared" si="11" ref="G11:K12">+G25+G39</f>
        <v>11982880258</v>
      </c>
      <c r="H11" s="37">
        <f t="shared" si="1"/>
        <v>0</v>
      </c>
      <c r="I11" s="37">
        <f t="shared" si="11"/>
        <v>11982880258</v>
      </c>
      <c r="J11" s="37">
        <f t="shared" si="2"/>
        <v>0</v>
      </c>
      <c r="K11" s="37">
        <f t="shared" si="11"/>
        <v>11982880258</v>
      </c>
      <c r="L11" s="85">
        <f t="shared" si="5"/>
        <v>111549742</v>
      </c>
      <c r="M11" s="86">
        <f t="shared" si="6"/>
        <v>0.9907767673218167</v>
      </c>
      <c r="N11" s="86">
        <f t="shared" si="7"/>
        <v>0.9907767673218167</v>
      </c>
      <c r="O11" s="87">
        <f t="shared" si="8"/>
        <v>0.9907767673218167</v>
      </c>
    </row>
    <row r="12" spans="1:15" ht="37.5" customHeight="1">
      <c r="A12" s="21" t="s">
        <v>2</v>
      </c>
      <c r="B12" s="16" t="s">
        <v>29</v>
      </c>
      <c r="C12" s="34">
        <f t="shared" si="10"/>
        <v>177440896180</v>
      </c>
      <c r="D12" s="34">
        <f t="shared" si="10"/>
        <v>176807404705</v>
      </c>
      <c r="E12" s="34">
        <f t="shared" si="10"/>
        <v>0</v>
      </c>
      <c r="F12" s="34">
        <f>+D12-E12</f>
        <v>176807404705</v>
      </c>
      <c r="G12" s="34">
        <f t="shared" si="11"/>
        <v>174885480458.98</v>
      </c>
      <c r="H12" s="34">
        <f t="shared" si="1"/>
        <v>72672500233.50002</v>
      </c>
      <c r="I12" s="34">
        <f t="shared" si="11"/>
        <v>102212980225.48</v>
      </c>
      <c r="J12" s="34">
        <f t="shared" si="2"/>
        <v>0</v>
      </c>
      <c r="K12" s="34">
        <f t="shared" si="11"/>
        <v>102212980225.48</v>
      </c>
      <c r="L12" s="35">
        <f t="shared" si="5"/>
        <v>1921924246.019989</v>
      </c>
      <c r="M12" s="36">
        <f t="shared" si="6"/>
        <v>0.9891298430106664</v>
      </c>
      <c r="N12" s="36">
        <f t="shared" si="7"/>
        <v>0.5781035041830999</v>
      </c>
      <c r="O12" s="66">
        <f t="shared" si="8"/>
        <v>0.5781035041830999</v>
      </c>
    </row>
    <row r="13" spans="1:15" ht="11.25" customHeight="1">
      <c r="A13" s="22"/>
      <c r="B13" s="23"/>
      <c r="C13" s="41"/>
      <c r="D13" s="42"/>
      <c r="E13" s="42"/>
      <c r="F13" s="42"/>
      <c r="G13" s="42"/>
      <c r="H13" s="42"/>
      <c r="I13" s="42"/>
      <c r="J13" s="42"/>
      <c r="K13" s="42"/>
      <c r="L13" s="38"/>
      <c r="M13" s="39"/>
      <c r="N13" s="39"/>
      <c r="O13" s="84"/>
    </row>
    <row r="14" spans="1:15" ht="19.5" customHeight="1" thickBot="1">
      <c r="A14" s="24" t="s">
        <v>3</v>
      </c>
      <c r="B14" s="25" t="s">
        <v>4</v>
      </c>
      <c r="C14" s="43">
        <f>+C28+C42</f>
        <v>539028879261</v>
      </c>
      <c r="D14" s="43">
        <f aca="true" t="shared" si="12" ref="D14:K14">+D28+D42</f>
        <v>602993387786</v>
      </c>
      <c r="E14" s="43">
        <f t="shared" si="12"/>
        <v>20537761</v>
      </c>
      <c r="F14" s="43">
        <f t="shared" si="12"/>
        <v>602972850025</v>
      </c>
      <c r="G14" s="43">
        <f t="shared" si="12"/>
        <v>594578177990.87</v>
      </c>
      <c r="H14" s="43">
        <f>+G14-I14</f>
        <v>106964776717.93994</v>
      </c>
      <c r="I14" s="43">
        <f t="shared" si="12"/>
        <v>487613401272.93005</v>
      </c>
      <c r="J14" s="43">
        <f>+I14-K14</f>
        <v>84111984.9699707</v>
      </c>
      <c r="K14" s="43">
        <f t="shared" si="12"/>
        <v>487529289287.9601</v>
      </c>
      <c r="L14" s="44">
        <f t="shared" si="5"/>
        <v>8394672034.130005</v>
      </c>
      <c r="M14" s="45">
        <f t="shared" si="6"/>
        <v>0.986077860663574</v>
      </c>
      <c r="N14" s="45">
        <f t="shared" si="7"/>
        <v>0.8086821840365002</v>
      </c>
      <c r="O14" s="65">
        <f t="shared" si="8"/>
        <v>0.808542688560101</v>
      </c>
    </row>
    <row r="15" spans="1:15" ht="9.75" customHeight="1">
      <c r="A15" s="4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</row>
    <row r="16" spans="1:15" ht="16.5">
      <c r="A16" s="89" t="s">
        <v>15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15" customHeight="1">
      <c r="A17" s="89" t="s">
        <v>24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24.75" customHeight="1" thickBot="1">
      <c r="A18" s="46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50"/>
      <c r="M18" s="28"/>
      <c r="N18" s="28"/>
      <c r="O18" s="28"/>
    </row>
    <row r="19" spans="1:15" ht="48.75" customHeight="1" thickBot="1">
      <c r="A19" s="75"/>
      <c r="B19" s="76" t="s">
        <v>5</v>
      </c>
      <c r="C19" s="77" t="s">
        <v>13</v>
      </c>
      <c r="D19" s="78" t="s">
        <v>8</v>
      </c>
      <c r="E19" s="77" t="s">
        <v>19</v>
      </c>
      <c r="F19" s="77" t="s">
        <v>20</v>
      </c>
      <c r="G19" s="78" t="s">
        <v>21</v>
      </c>
      <c r="H19" s="79" t="s">
        <v>27</v>
      </c>
      <c r="I19" s="78" t="s">
        <v>23</v>
      </c>
      <c r="J19" s="67" t="s">
        <v>28</v>
      </c>
      <c r="K19" s="78" t="s">
        <v>18</v>
      </c>
      <c r="L19" s="68" t="s">
        <v>9</v>
      </c>
      <c r="M19" s="69" t="s">
        <v>12</v>
      </c>
      <c r="N19" s="70" t="s">
        <v>10</v>
      </c>
      <c r="O19" s="71" t="s">
        <v>11</v>
      </c>
    </row>
    <row r="20" spans="1:15" ht="13.5" customHeight="1">
      <c r="A20" s="26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30"/>
    </row>
    <row r="21" spans="1:15" ht="19.5" customHeight="1">
      <c r="A21" s="15" t="s">
        <v>1</v>
      </c>
      <c r="B21" s="60" t="s">
        <v>30</v>
      </c>
      <c r="C21" s="34">
        <f>SUM(C22:C25)</f>
        <v>347372084081</v>
      </c>
      <c r="D21" s="34">
        <f aca="true" t="shared" si="13" ref="D21:K21">SUM(D22:D25)</f>
        <v>411970084081</v>
      </c>
      <c r="E21" s="34">
        <v>0</v>
      </c>
      <c r="F21" s="34">
        <f t="shared" si="13"/>
        <v>411970084081</v>
      </c>
      <c r="G21" s="34">
        <f t="shared" si="13"/>
        <v>406668857101.73004</v>
      </c>
      <c r="H21" s="34">
        <f aca="true" t="shared" si="14" ref="H21:H26">+G21-I21</f>
        <v>34277868032.090027</v>
      </c>
      <c r="I21" s="34">
        <f t="shared" si="13"/>
        <v>372390989069.64</v>
      </c>
      <c r="J21" s="34">
        <f>+I21-K21</f>
        <v>83008628.9699707</v>
      </c>
      <c r="K21" s="34">
        <f t="shared" si="13"/>
        <v>372307980440.67004</v>
      </c>
      <c r="L21" s="35">
        <f aca="true" t="shared" si="15" ref="L21:L26">+F21-G21</f>
        <v>5301226979.2699585</v>
      </c>
      <c r="M21" s="9">
        <f aca="true" t="shared" si="16" ref="M21:M26">+G21/F21</f>
        <v>0.9871320098616004</v>
      </c>
      <c r="N21" s="9">
        <f>+I21/F21</f>
        <v>0.9039272594279489</v>
      </c>
      <c r="O21" s="10">
        <f>+K21/F21</f>
        <v>0.9037257675425487</v>
      </c>
    </row>
    <row r="22" spans="1:15" ht="25.5" customHeight="1">
      <c r="A22" s="17"/>
      <c r="B22" s="19" t="s">
        <v>0</v>
      </c>
      <c r="C22" s="51">
        <v>36872287000</v>
      </c>
      <c r="D22" s="51">
        <v>39561287000</v>
      </c>
      <c r="E22" s="51"/>
      <c r="F22" s="51">
        <f>+D22-E22</f>
        <v>39561287000</v>
      </c>
      <c r="G22" s="51">
        <v>37264162127.56</v>
      </c>
      <c r="H22" s="80">
        <f t="shared" si="14"/>
        <v>68083321</v>
      </c>
      <c r="I22" s="51">
        <v>37196078806.56</v>
      </c>
      <c r="J22" s="51"/>
      <c r="K22" s="51">
        <v>37196078806.56</v>
      </c>
      <c r="L22" s="64">
        <f t="shared" si="15"/>
        <v>2297124872.4400024</v>
      </c>
      <c r="M22" s="7">
        <f t="shared" si="16"/>
        <v>0.9419350317789206</v>
      </c>
      <c r="N22" s="7">
        <f aca="true" t="shared" si="17" ref="N22:N28">+I22/F22</f>
        <v>0.9402140735856241</v>
      </c>
      <c r="O22" s="8">
        <f aca="true" t="shared" si="18" ref="O22:O28">+K22/F22</f>
        <v>0.9402140735856241</v>
      </c>
    </row>
    <row r="23" spans="1:15" ht="24.75" customHeight="1">
      <c r="A23" s="17"/>
      <c r="B23" s="19" t="s">
        <v>17</v>
      </c>
      <c r="C23" s="80">
        <v>19506183033</v>
      </c>
      <c r="D23" s="80">
        <v>19506183033</v>
      </c>
      <c r="E23" s="51"/>
      <c r="F23" s="51">
        <f>+D23-E23</f>
        <v>19506183033</v>
      </c>
      <c r="G23" s="80">
        <v>17803764675.21</v>
      </c>
      <c r="H23" s="80">
        <f t="shared" si="14"/>
        <v>182256989.52999878</v>
      </c>
      <c r="I23" s="80">
        <v>17621507685.68</v>
      </c>
      <c r="J23" s="37">
        <f>+I23-K23</f>
        <v>83008628.97000122</v>
      </c>
      <c r="K23" s="37">
        <v>17538499056.71</v>
      </c>
      <c r="L23" s="64">
        <f t="shared" si="15"/>
        <v>1702418357.790001</v>
      </c>
      <c r="M23" s="7">
        <f t="shared" si="16"/>
        <v>0.9127241677723469</v>
      </c>
      <c r="N23" s="7">
        <f t="shared" si="17"/>
        <v>0.9033806181285411</v>
      </c>
      <c r="O23" s="8">
        <f t="shared" si="18"/>
        <v>0.8991251146899868</v>
      </c>
    </row>
    <row r="24" spans="1:15" ht="21" customHeight="1">
      <c r="A24" s="17"/>
      <c r="B24" s="19" t="s">
        <v>6</v>
      </c>
      <c r="C24" s="80">
        <v>278902892048</v>
      </c>
      <c r="D24" s="80">
        <v>340811892048</v>
      </c>
      <c r="E24" s="51"/>
      <c r="F24" s="51">
        <f>+D24-E24</f>
        <v>340811892048</v>
      </c>
      <c r="G24" s="80">
        <v>339619649040.96</v>
      </c>
      <c r="H24" s="80">
        <f t="shared" si="14"/>
        <v>34027527721.559998</v>
      </c>
      <c r="I24" s="80">
        <v>305592121319.4</v>
      </c>
      <c r="J24" s="37"/>
      <c r="K24" s="37">
        <v>305592121319.4</v>
      </c>
      <c r="L24" s="64">
        <f>+F24-G24</f>
        <v>1192243007.039978</v>
      </c>
      <c r="M24" s="7">
        <f>+G24/F24</f>
        <v>0.9965017564384987</v>
      </c>
      <c r="N24" s="7">
        <f>+I24/F24</f>
        <v>0.8966592083481653</v>
      </c>
      <c r="O24" s="8">
        <f>+K24/F24</f>
        <v>0.8966592083481653</v>
      </c>
    </row>
    <row r="25" spans="1:15" ht="39" customHeight="1">
      <c r="A25" s="17"/>
      <c r="B25" s="20" t="s">
        <v>22</v>
      </c>
      <c r="C25" s="80">
        <v>12090722000</v>
      </c>
      <c r="D25" s="80">
        <v>12090722000</v>
      </c>
      <c r="E25" s="51"/>
      <c r="F25" s="51">
        <f>+D25-E25</f>
        <v>12090722000</v>
      </c>
      <c r="G25" s="51">
        <v>11981281258</v>
      </c>
      <c r="H25" s="80">
        <f t="shared" si="14"/>
        <v>0</v>
      </c>
      <c r="I25" s="51">
        <v>11981281258</v>
      </c>
      <c r="J25" s="51"/>
      <c r="K25" s="51">
        <v>11981281258</v>
      </c>
      <c r="L25" s="64">
        <f t="shared" si="15"/>
        <v>109440742</v>
      </c>
      <c r="M25" s="7">
        <f t="shared" si="16"/>
        <v>0.9909483699980861</v>
      </c>
      <c r="N25" s="7">
        <f t="shared" si="17"/>
        <v>0.9909483699980861</v>
      </c>
      <c r="O25" s="8">
        <f t="shared" si="18"/>
        <v>0.9909483699980861</v>
      </c>
    </row>
    <row r="26" spans="1:15" ht="19.5" customHeight="1">
      <c r="A26" s="21" t="s">
        <v>2</v>
      </c>
      <c r="B26" s="16" t="s">
        <v>29</v>
      </c>
      <c r="C26" s="81">
        <v>172240896180</v>
      </c>
      <c r="D26" s="81">
        <v>171607404705</v>
      </c>
      <c r="E26" s="61">
        <v>0</v>
      </c>
      <c r="F26" s="61">
        <f>+D26-E26</f>
        <v>171607404705</v>
      </c>
      <c r="G26" s="81">
        <v>169895350648.95</v>
      </c>
      <c r="H26" s="81">
        <f t="shared" si="14"/>
        <v>72672500233.50002</v>
      </c>
      <c r="I26" s="81">
        <v>97222850415.45</v>
      </c>
      <c r="J26" s="34">
        <v>0</v>
      </c>
      <c r="K26" s="34">
        <v>97222850415.45</v>
      </c>
      <c r="L26" s="35">
        <f t="shared" si="15"/>
        <v>1712054056.0499878</v>
      </c>
      <c r="M26" s="9">
        <f t="shared" si="16"/>
        <v>0.9900234255101458</v>
      </c>
      <c r="N26" s="9">
        <f>+I26/F26</f>
        <v>0.5665422805186057</v>
      </c>
      <c r="O26" s="10">
        <f t="shared" si="18"/>
        <v>0.5665422805186057</v>
      </c>
    </row>
    <row r="27" spans="1:15" ht="10.5" customHeight="1">
      <c r="A27" s="31"/>
      <c r="B27" s="32"/>
      <c r="C27" s="41"/>
      <c r="D27" s="41"/>
      <c r="E27" s="41"/>
      <c r="F27" s="52"/>
      <c r="G27" s="41"/>
      <c r="H27" s="41"/>
      <c r="I27" s="41"/>
      <c r="J27" s="41"/>
      <c r="K27" s="41"/>
      <c r="L27" s="35"/>
      <c r="M27" s="9"/>
      <c r="N27" s="9"/>
      <c r="O27" s="10"/>
    </row>
    <row r="28" spans="1:15" ht="19.5" customHeight="1" thickBot="1">
      <c r="A28" s="24" t="s">
        <v>3</v>
      </c>
      <c r="B28" s="62" t="s">
        <v>4</v>
      </c>
      <c r="C28" s="43">
        <f>+C21+C26</f>
        <v>519612980261</v>
      </c>
      <c r="D28" s="43">
        <f>+D21+D26</f>
        <v>583577488786</v>
      </c>
      <c r="E28" s="43">
        <v>0</v>
      </c>
      <c r="F28" s="63">
        <f>+D28-E28</f>
        <v>583577488786</v>
      </c>
      <c r="G28" s="43">
        <f>+G21+G26</f>
        <v>576564207750.68</v>
      </c>
      <c r="H28" s="43">
        <f>+G28-I28</f>
        <v>106950368265.59003</v>
      </c>
      <c r="I28" s="43">
        <f>+I21+I26</f>
        <v>469613839485.09</v>
      </c>
      <c r="J28" s="43">
        <f>+I28-K28</f>
        <v>83008628.9699707</v>
      </c>
      <c r="K28" s="43">
        <f>+K21+K26</f>
        <v>469530830856.12006</v>
      </c>
      <c r="L28" s="44">
        <f>+F28-G28</f>
        <v>7013281035.319946</v>
      </c>
      <c r="M28" s="11">
        <f>+G28/F28</f>
        <v>0.987982262561379</v>
      </c>
      <c r="N28" s="11">
        <f t="shared" si="17"/>
        <v>0.8047154808216037</v>
      </c>
      <c r="O28" s="12">
        <f t="shared" si="18"/>
        <v>0.8045732398500702</v>
      </c>
    </row>
    <row r="29" spans="1:15" ht="12.7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6.5">
      <c r="A30" s="89" t="s">
        <v>16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89" t="s">
        <v>24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24.75" customHeight="1" thickBot="1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0"/>
      <c r="M32" s="55"/>
      <c r="N32" s="55"/>
      <c r="O32" s="55"/>
    </row>
    <row r="33" spans="1:15" ht="54" customHeight="1" thickBot="1">
      <c r="A33" s="75"/>
      <c r="B33" s="76" t="s">
        <v>5</v>
      </c>
      <c r="C33" s="77" t="s">
        <v>13</v>
      </c>
      <c r="D33" s="78" t="s">
        <v>8</v>
      </c>
      <c r="E33" s="77" t="s">
        <v>19</v>
      </c>
      <c r="F33" s="77" t="s">
        <v>20</v>
      </c>
      <c r="G33" s="78" t="s">
        <v>21</v>
      </c>
      <c r="H33" s="79" t="s">
        <v>27</v>
      </c>
      <c r="I33" s="78" t="s">
        <v>23</v>
      </c>
      <c r="J33" s="67" t="s">
        <v>28</v>
      </c>
      <c r="K33" s="78" t="s">
        <v>18</v>
      </c>
      <c r="L33" s="68" t="s">
        <v>9</v>
      </c>
      <c r="M33" s="69" t="s">
        <v>12</v>
      </c>
      <c r="N33" s="70" t="s">
        <v>10</v>
      </c>
      <c r="O33" s="71" t="s">
        <v>11</v>
      </c>
    </row>
    <row r="34" spans="1:15" ht="12" customHeight="1">
      <c r="A34" s="26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28"/>
      <c r="N34" s="28"/>
      <c r="O34" s="30"/>
    </row>
    <row r="35" spans="1:15" ht="19.5" customHeight="1">
      <c r="A35" s="21" t="s">
        <v>1</v>
      </c>
      <c r="B35" s="60" t="s">
        <v>30</v>
      </c>
      <c r="C35" s="34">
        <f aca="true" t="shared" si="19" ref="C35:K35">SUM(C36:C39)</f>
        <v>14215899000</v>
      </c>
      <c r="D35" s="34">
        <f t="shared" si="19"/>
        <v>14215899000</v>
      </c>
      <c r="E35" s="34">
        <f t="shared" si="19"/>
        <v>20537761</v>
      </c>
      <c r="F35" s="34">
        <f t="shared" si="19"/>
        <v>14195361239</v>
      </c>
      <c r="G35" s="34">
        <f t="shared" si="19"/>
        <v>13023840430.16</v>
      </c>
      <c r="H35" s="34">
        <f>+G35-I35</f>
        <v>14408452.349998474</v>
      </c>
      <c r="I35" s="34">
        <f t="shared" si="19"/>
        <v>13009431977.810001</v>
      </c>
      <c r="J35" s="34">
        <f>+I35-K35</f>
        <v>1103356</v>
      </c>
      <c r="K35" s="34">
        <f t="shared" si="19"/>
        <v>13008328621.810001</v>
      </c>
      <c r="L35" s="35">
        <f>+F35-G35</f>
        <v>1171520808.8400002</v>
      </c>
      <c r="M35" s="9">
        <f>+G35/F35</f>
        <v>0.9174715747549002</v>
      </c>
      <c r="N35" s="9">
        <f>+I35/F35</f>
        <v>0.916456563434835</v>
      </c>
      <c r="O35" s="10">
        <f>+K35/F35</f>
        <v>0.9163788369168956</v>
      </c>
    </row>
    <row r="36" spans="1:15" ht="19.5" customHeight="1">
      <c r="A36" s="58"/>
      <c r="B36" s="18" t="s">
        <v>0</v>
      </c>
      <c r="C36" s="51">
        <v>12231927000</v>
      </c>
      <c r="D36" s="51">
        <v>12231927000</v>
      </c>
      <c r="E36" s="51">
        <v>20537761</v>
      </c>
      <c r="F36" s="51">
        <f>+D36-E36</f>
        <v>12211389239</v>
      </c>
      <c r="G36" s="37">
        <v>11300967843.62</v>
      </c>
      <c r="H36" s="37"/>
      <c r="I36" s="37">
        <v>11300967843.62</v>
      </c>
      <c r="J36" s="37">
        <f>+I36-K36</f>
        <v>1103356</v>
      </c>
      <c r="K36" s="37">
        <v>11299864487.62</v>
      </c>
      <c r="L36" s="64">
        <f aca="true" t="shared" si="20" ref="L36:L42">+F36-G36</f>
        <v>910421395.3799992</v>
      </c>
      <c r="M36" s="7">
        <f>+G36/F36</f>
        <v>0.9254448959441609</v>
      </c>
      <c r="N36" s="7">
        <f>+I36/F36</f>
        <v>0.9254448959441609</v>
      </c>
      <c r="O36" s="8">
        <f>+K36/F36</f>
        <v>0.9253545412778403</v>
      </c>
    </row>
    <row r="37" spans="1:15" ht="19.5" customHeight="1">
      <c r="A37" s="58"/>
      <c r="B37" s="19" t="s">
        <v>17</v>
      </c>
      <c r="C37" s="37">
        <v>1861014000</v>
      </c>
      <c r="D37" s="37">
        <v>1861014000</v>
      </c>
      <c r="E37" s="37"/>
      <c r="F37" s="51">
        <f>+D37-E37</f>
        <v>1861014000</v>
      </c>
      <c r="G37" s="37">
        <v>1692253029.54</v>
      </c>
      <c r="H37" s="37">
        <f>+G37-I37</f>
        <v>14408452.349999905</v>
      </c>
      <c r="I37" s="37">
        <v>1677844577.19</v>
      </c>
      <c r="J37" s="37"/>
      <c r="K37" s="37">
        <v>1677844577.19</v>
      </c>
      <c r="L37" s="64">
        <f t="shared" si="20"/>
        <v>168760970.46000004</v>
      </c>
      <c r="M37" s="7">
        <f aca="true" t="shared" si="21" ref="M37:M42">+G37/F37</f>
        <v>0.9093177319138921</v>
      </c>
      <c r="N37" s="7">
        <f aca="true" t="shared" si="22" ref="N37:N42">+I37/F37</f>
        <v>0.9015754729357222</v>
      </c>
      <c r="O37" s="8">
        <f aca="true" t="shared" si="23" ref="O37:O42">+K37/F37</f>
        <v>0.9015754729357222</v>
      </c>
    </row>
    <row r="38" spans="1:15" ht="19.5" customHeight="1">
      <c r="A38" s="58"/>
      <c r="B38" s="18" t="s">
        <v>6</v>
      </c>
      <c r="C38" s="37">
        <v>119250000</v>
      </c>
      <c r="D38" s="37">
        <v>119250000</v>
      </c>
      <c r="E38" s="37"/>
      <c r="F38" s="51">
        <f>+D38-E38</f>
        <v>119250000</v>
      </c>
      <c r="G38" s="37">
        <v>29020557</v>
      </c>
      <c r="H38" s="37"/>
      <c r="I38" s="37">
        <v>29020557</v>
      </c>
      <c r="J38" s="37"/>
      <c r="K38" s="37">
        <v>29020557</v>
      </c>
      <c r="L38" s="64">
        <f t="shared" si="20"/>
        <v>90229443</v>
      </c>
      <c r="M38" s="7">
        <f t="shared" si="21"/>
        <v>0.24335896855345912</v>
      </c>
      <c r="N38" s="7">
        <f t="shared" si="22"/>
        <v>0.24335896855345912</v>
      </c>
      <c r="O38" s="8">
        <f t="shared" si="23"/>
        <v>0.24335896855345912</v>
      </c>
    </row>
    <row r="39" spans="1:15" ht="31.5" customHeight="1">
      <c r="A39" s="17"/>
      <c r="B39" s="20" t="s">
        <v>22</v>
      </c>
      <c r="C39" s="37">
        <v>3708000</v>
      </c>
      <c r="D39" s="37">
        <v>3708000</v>
      </c>
      <c r="E39" s="37"/>
      <c r="F39" s="51">
        <f>+D39-E39</f>
        <v>3708000</v>
      </c>
      <c r="G39" s="51">
        <v>1599000</v>
      </c>
      <c r="H39" s="37"/>
      <c r="I39" s="51">
        <v>1599000</v>
      </c>
      <c r="J39" s="37"/>
      <c r="K39" s="51">
        <v>1599000</v>
      </c>
      <c r="L39" s="64">
        <f t="shared" si="20"/>
        <v>2109000</v>
      </c>
      <c r="M39" s="7">
        <f t="shared" si="21"/>
        <v>0.4312297734627832</v>
      </c>
      <c r="N39" s="7">
        <f t="shared" si="22"/>
        <v>0.4312297734627832</v>
      </c>
      <c r="O39" s="8">
        <f t="shared" si="23"/>
        <v>0.4312297734627832</v>
      </c>
    </row>
    <row r="40" spans="1:15" ht="19.5" customHeight="1">
      <c r="A40" s="21" t="s">
        <v>2</v>
      </c>
      <c r="B40" s="16" t="s">
        <v>29</v>
      </c>
      <c r="C40" s="34">
        <v>5200000000</v>
      </c>
      <c r="D40" s="34">
        <v>5200000000</v>
      </c>
      <c r="E40" s="34">
        <v>0</v>
      </c>
      <c r="F40" s="34">
        <f>+D40-E40</f>
        <v>5200000000</v>
      </c>
      <c r="G40" s="34">
        <v>4990129810.03</v>
      </c>
      <c r="H40" s="34">
        <v>0</v>
      </c>
      <c r="I40" s="34">
        <v>4990129810.03</v>
      </c>
      <c r="J40" s="34">
        <v>0</v>
      </c>
      <c r="K40" s="34">
        <v>4990129810.03</v>
      </c>
      <c r="L40" s="35">
        <f t="shared" si="20"/>
        <v>209870189.97000027</v>
      </c>
      <c r="M40" s="9">
        <f t="shared" si="21"/>
        <v>0.9596403480826923</v>
      </c>
      <c r="N40" s="9">
        <f t="shared" si="22"/>
        <v>0.9596403480826923</v>
      </c>
      <c r="O40" s="10">
        <f t="shared" si="23"/>
        <v>0.9596403480826923</v>
      </c>
    </row>
    <row r="41" spans="1:15" ht="9.75" customHeight="1">
      <c r="A41" s="59"/>
      <c r="B41" s="33"/>
      <c r="C41" s="56"/>
      <c r="D41" s="56"/>
      <c r="E41" s="56"/>
      <c r="F41" s="56"/>
      <c r="G41" s="56"/>
      <c r="H41" s="56"/>
      <c r="I41" s="56"/>
      <c r="J41" s="56"/>
      <c r="K41" s="56"/>
      <c r="L41" s="38"/>
      <c r="M41" s="40"/>
      <c r="N41" s="40"/>
      <c r="O41" s="57"/>
    </row>
    <row r="42" spans="1:15" ht="19.5" customHeight="1" thickBot="1">
      <c r="A42" s="24" t="s">
        <v>3</v>
      </c>
      <c r="B42" s="25" t="s">
        <v>4</v>
      </c>
      <c r="C42" s="43">
        <f>+C35+C40</f>
        <v>19415899000</v>
      </c>
      <c r="D42" s="43">
        <f aca="true" t="shared" si="24" ref="D42:K42">+D35+D40</f>
        <v>19415899000</v>
      </c>
      <c r="E42" s="43">
        <f t="shared" si="24"/>
        <v>20537761</v>
      </c>
      <c r="F42" s="43">
        <f t="shared" si="24"/>
        <v>19395361239</v>
      </c>
      <c r="G42" s="43">
        <f t="shared" si="24"/>
        <v>18013970240.19</v>
      </c>
      <c r="H42" s="43">
        <f>+G42-I42</f>
        <v>14408452.349998474</v>
      </c>
      <c r="I42" s="43">
        <f t="shared" si="24"/>
        <v>17999561787.84</v>
      </c>
      <c r="J42" s="43">
        <f>+I42-K42</f>
        <v>1103356</v>
      </c>
      <c r="K42" s="43">
        <f t="shared" si="24"/>
        <v>17998458431.84</v>
      </c>
      <c r="L42" s="44">
        <f t="shared" si="20"/>
        <v>1381390998.8100014</v>
      </c>
      <c r="M42" s="11">
        <f t="shared" si="21"/>
        <v>0.928777248240558</v>
      </c>
      <c r="N42" s="11">
        <f t="shared" si="22"/>
        <v>0.9280343668797805</v>
      </c>
      <c r="O42" s="12">
        <f t="shared" si="23"/>
        <v>0.9279774792566832</v>
      </c>
    </row>
    <row r="43" ht="12.75">
      <c r="C43" s="1"/>
    </row>
    <row r="44" spans="2:15" ht="12.75">
      <c r="B44" s="4" t="s">
        <v>14</v>
      </c>
      <c r="C44" s="4"/>
      <c r="D44" s="4"/>
      <c r="E44" s="4"/>
      <c r="F44" s="74"/>
      <c r="G44" s="6"/>
      <c r="H44" s="6"/>
      <c r="I44" s="6"/>
      <c r="J44" s="6"/>
      <c r="K44" s="6"/>
      <c r="L44" s="6"/>
      <c r="M44" s="5"/>
      <c r="N44" s="3"/>
      <c r="O44" s="3"/>
    </row>
    <row r="45" spans="6:7" ht="12.75">
      <c r="F45" s="74"/>
      <c r="G45" s="73"/>
    </row>
    <row r="46" spans="6:7" ht="12.75">
      <c r="F46" s="74"/>
      <c r="G46" s="73"/>
    </row>
    <row r="47" ht="12.75">
      <c r="G47" s="72"/>
    </row>
  </sheetData>
  <sheetProtection/>
  <mergeCells count="6">
    <mergeCell ref="A31:O31"/>
    <mergeCell ref="A30:O30"/>
    <mergeCell ref="A3:O3"/>
    <mergeCell ref="A2:O2"/>
    <mergeCell ref="A16:O16"/>
    <mergeCell ref="A17:O17"/>
  </mergeCells>
  <printOptions horizontalCentered="1"/>
  <pageMargins left="0.5905511811023623" right="0" top="0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2020-01-27T22:16:01Z</cp:lastPrinted>
  <dcterms:created xsi:type="dcterms:W3CDTF">2011-02-09T13:24:23Z</dcterms:created>
  <dcterms:modified xsi:type="dcterms:W3CDTF">2020-01-28T17:44:13Z</dcterms:modified>
  <cp:category/>
  <cp:version/>
  <cp:contentType/>
  <cp:contentStatus/>
</cp:coreProperties>
</file>