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YO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M35" i="1"/>
  <c r="L35" i="1"/>
  <c r="K35" i="1"/>
  <c r="J35" i="1"/>
  <c r="I35" i="1"/>
  <c r="S31" i="1"/>
  <c r="R31" i="1"/>
  <c r="Q31" i="1"/>
  <c r="P31" i="1"/>
  <c r="O31" i="1"/>
  <c r="M31" i="1"/>
  <c r="L31" i="1"/>
  <c r="K31" i="1"/>
  <c r="J31" i="1"/>
  <c r="I31" i="1"/>
  <c r="S26" i="1"/>
  <c r="R26" i="1"/>
  <c r="Q26" i="1"/>
  <c r="P26" i="1"/>
  <c r="O26" i="1"/>
  <c r="M26" i="1"/>
  <c r="L26" i="1"/>
  <c r="K26" i="1"/>
  <c r="J26" i="1"/>
  <c r="I26" i="1"/>
  <c r="S8" i="1"/>
  <c r="R8" i="1"/>
  <c r="Q8" i="1"/>
  <c r="P8" i="1"/>
  <c r="O8" i="1"/>
  <c r="M8" i="1"/>
  <c r="L8" i="1"/>
  <c r="K8" i="1"/>
  <c r="J8" i="1"/>
  <c r="I8" i="1"/>
  <c r="N34" i="1"/>
  <c r="V34" i="1" s="1"/>
  <c r="N33" i="1"/>
  <c r="V33" i="1" s="1"/>
  <c r="N32" i="1"/>
  <c r="V32" i="1" s="1"/>
  <c r="N30" i="1"/>
  <c r="V30" i="1" s="1"/>
  <c r="N29" i="1"/>
  <c r="V29" i="1" s="1"/>
  <c r="N28" i="1"/>
  <c r="V28" i="1" s="1"/>
  <c r="N27" i="1"/>
  <c r="V27" i="1" s="1"/>
  <c r="N25" i="1"/>
  <c r="V25" i="1" s="1"/>
  <c r="N24" i="1"/>
  <c r="V24" i="1" s="1"/>
  <c r="N23" i="1"/>
  <c r="V23" i="1" s="1"/>
  <c r="N22" i="1"/>
  <c r="V22" i="1" s="1"/>
  <c r="N21" i="1"/>
  <c r="V21" i="1" s="1"/>
  <c r="N20" i="1"/>
  <c r="V20" i="1" s="1"/>
  <c r="N19" i="1"/>
  <c r="V19" i="1" s="1"/>
  <c r="N18" i="1"/>
  <c r="V18" i="1" s="1"/>
  <c r="N17" i="1"/>
  <c r="V17" i="1" s="1"/>
  <c r="N16" i="1"/>
  <c r="V16" i="1" s="1"/>
  <c r="N15" i="1"/>
  <c r="V15" i="1" s="1"/>
  <c r="N14" i="1"/>
  <c r="V14" i="1" s="1"/>
  <c r="N13" i="1"/>
  <c r="V13" i="1" s="1"/>
  <c r="N12" i="1"/>
  <c r="V12" i="1" s="1"/>
  <c r="N11" i="1"/>
  <c r="V11" i="1" s="1"/>
  <c r="N10" i="1"/>
  <c r="V10" i="1" s="1"/>
  <c r="N9" i="1"/>
  <c r="W30" i="1" l="1"/>
  <c r="K36" i="1"/>
  <c r="P36" i="1"/>
  <c r="M36" i="1"/>
  <c r="W13" i="1"/>
  <c r="J36" i="1"/>
  <c r="O36" i="1"/>
  <c r="S36" i="1"/>
  <c r="W17" i="1"/>
  <c r="W21" i="1"/>
  <c r="W11" i="1"/>
  <c r="W22" i="1"/>
  <c r="W28" i="1"/>
  <c r="L36" i="1"/>
  <c r="W18" i="1"/>
  <c r="W23" i="1"/>
  <c r="I36" i="1"/>
  <c r="W14" i="1"/>
  <c r="W19" i="1"/>
  <c r="W25" i="1"/>
  <c r="W32" i="1"/>
  <c r="W10" i="1"/>
  <c r="W15" i="1"/>
  <c r="W27" i="1"/>
  <c r="W33" i="1"/>
  <c r="N31" i="1"/>
  <c r="V31" i="1" s="1"/>
  <c r="W16" i="1"/>
  <c r="W24" i="1"/>
  <c r="Q36" i="1"/>
  <c r="N26" i="1"/>
  <c r="U26" i="1" s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7" i="1"/>
  <c r="T28" i="1"/>
  <c r="T29" i="1"/>
  <c r="T30" i="1"/>
  <c r="T32" i="1"/>
  <c r="T33" i="1"/>
  <c r="T34" i="1"/>
  <c r="R36" i="1"/>
  <c r="W20" i="1"/>
  <c r="W29" i="1"/>
  <c r="W34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7" i="1"/>
  <c r="U28" i="1"/>
  <c r="U29" i="1"/>
  <c r="U30" i="1"/>
  <c r="U32" i="1"/>
  <c r="U33" i="1"/>
  <c r="U34" i="1"/>
  <c r="W12" i="1"/>
  <c r="N35" i="1"/>
  <c r="T35" i="1" s="1"/>
  <c r="N7" i="1"/>
  <c r="N6" i="1"/>
  <c r="U31" i="1" l="1"/>
  <c r="V6" i="1"/>
  <c r="W6" i="1"/>
  <c r="U6" i="1"/>
  <c r="N8" i="1"/>
  <c r="T6" i="1"/>
  <c r="W26" i="1"/>
  <c r="T26" i="1"/>
  <c r="W31" i="1"/>
  <c r="T31" i="1"/>
  <c r="V35" i="1"/>
  <c r="V7" i="1"/>
  <c r="U7" i="1"/>
  <c r="T7" i="1"/>
  <c r="W7" i="1"/>
  <c r="U35" i="1"/>
  <c r="W35" i="1"/>
  <c r="V26" i="1"/>
  <c r="W8" i="1" l="1"/>
  <c r="N36" i="1"/>
  <c r="T8" i="1"/>
  <c r="V8" i="1"/>
  <c r="U8" i="1"/>
  <c r="T36" i="1" l="1"/>
  <c r="W36" i="1"/>
  <c r="V36" i="1"/>
  <c r="U36" i="1"/>
</calcChain>
</file>

<file path=xl/sharedStrings.xml><?xml version="1.0" encoding="utf-8"?>
<sst xmlns="http://schemas.openxmlformats.org/spreadsheetml/2006/main" count="266" uniqueCount="75">
  <si>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</si>
  <si>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</si>
  <si>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</si>
  <si>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</si>
  <si>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</si>
  <si>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</si>
  <si>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</si>
  <si>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</si>
  <si>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</si>
  <si>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</si>
  <si>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</si>
  <si>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</si>
  <si>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</si>
  <si>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</si>
  <si>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</si>
  <si>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</si>
  <si>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</si>
  <si>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</si>
  <si>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</si>
  <si>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</si>
  <si>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</si>
  <si>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</si>
  <si>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</si>
  <si>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</si>
  <si>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</si>
  <si>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</si>
  <si>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</si>
  <si>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</si>
  <si>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</si>
  <si>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</si>
  <si>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</si>
  <si>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</si>
  <si>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</si>
  <si>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</si>
  <si>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</si>
  <si>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</si>
  <si>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</si>
  <si>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</si>
  <si>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</si>
  <si>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</si>
  <si>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</si>
  <si>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</si>
  <si>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</si>
  <si>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</si>
  <si>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</si>
  <si>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</si>
  <si>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</si>
  <si>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</si>
  <si>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</si>
  <si>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</si>
  <si>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</si>
  <si>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</si>
  <si>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</si>
  <si>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</si>
  <si>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</si>
  <si>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</si>
  <si>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IMPLANTACION DEL PROGRAMA DE APOYO INTEGRAL PARA LOS USUARIOS DE COMERCIO EXTERIOR</t>
  </si>
  <si>
    <t xml:space="preserve">GASTOS DE INVERSION </t>
  </si>
  <si>
    <t>APROPIACION SIN COMPROMETER</t>
  </si>
  <si>
    <t>MINISTERIO DE COMERCIO INDUSTRIA Y TURISMO</t>
  </si>
  <si>
    <t>EJECUCIÓN PRESUPUESTAL ACUMULADA CON CORTE AL 31 DE MAYO DE 2018</t>
  </si>
  <si>
    <t>SUBTOTAL VICEMINISTERIO DE COMERCIO EXTERIOR</t>
  </si>
  <si>
    <t>SUBTOTAL VICEMINISTERIO DE TURISMO</t>
  </si>
  <si>
    <t>SUBTOTAL VICEMINISTERIO DE DESARROLLO EMPRESARIAL</t>
  </si>
  <si>
    <t xml:space="preserve">SUBTOTAL SECRETARIA GENERAL </t>
  </si>
  <si>
    <t>COMP/ APR</t>
  </si>
  <si>
    <t>OBL/ APR</t>
  </si>
  <si>
    <t xml:space="preserve">APROPIACIÓN VIGENTE DESPUES DE APLAZAMIENTOS </t>
  </si>
  <si>
    <t>FECHA DE GENERACIÓN : JUNIO 01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</si>
  <si>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</si>
  <si>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</si>
  <si>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</si>
  <si>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</si>
  <si>
    <t>PAGO/ APR</t>
  </si>
  <si>
    <t>APLAZAMIENTOS (Decreto 662 del 17 de abril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</si>
</sst>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9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Font="1"/>
    <xf numFmtId="0" fontId="5" fillId="0" borderId="0" xfId="0" applyFont="1" applyFill="1" applyBorder="1"/>
    <xf numFmtId="165" fontId="6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tabSelected="1" topLeftCell="H1" workbookViewId="0">
      <selection activeCell="Z14" sqref="Z14"/>
    </sheetView>
  </sheetViews>
  <sheetFormatPr baseColWidth="10" defaultRowHeight="15"/>
  <cols>
    <col min="1" max="1" width="4.28515625" customWidth="1"/>
    <col min="2" max="4" width="5.42578125" customWidth="1"/>
    <col min="5" max="5" width="6.7109375" customWidth="1"/>
    <col min="6" max="6" width="5.28515625" customWidth="1"/>
    <col min="7" max="7" width="3.85546875" customWidth="1"/>
    <col min="8" max="8" width="27.5703125" customWidth="1"/>
    <col min="9" max="9" width="15.85546875" customWidth="1"/>
    <col min="10" max="10" width="15" customWidth="1"/>
    <col min="11" max="11" width="14.85546875" customWidth="1"/>
    <col min="12" max="12" width="15.7109375" customWidth="1"/>
    <col min="13" max="13" width="14.140625" customWidth="1"/>
    <col min="14" max="14" width="16.85546875" customWidth="1"/>
    <col min="15" max="15" width="15.85546875" customWidth="1"/>
    <col min="16" max="16" width="14.7109375" customWidth="1"/>
    <col min="17" max="17" width="15.85546875" customWidth="1"/>
    <col min="18" max="18" width="14.7109375" customWidth="1"/>
    <col min="19" max="19" width="14" customWidth="1"/>
    <col min="20" max="20" width="14.85546875" customWidth="1"/>
    <col min="21" max="21" width="7.42578125" customWidth="1"/>
    <col min="22" max="22" width="6.7109375" customWidth="1"/>
    <col min="23" max="23" width="7.140625" customWidth="1"/>
  </cols>
  <sheetData>
    <row r="1" spans="1:23" ht="16.5">
      <c r="A1" s="22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6.5">
      <c r="A2" s="22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6.5">
      <c r="A3" s="22" t="s">
        <v>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  <c r="O4" s="1" t="s">
        <v>0</v>
      </c>
      <c r="P4" s="1" t="s">
        <v>0</v>
      </c>
      <c r="Q4" s="1" t="s">
        <v>0</v>
      </c>
      <c r="R4" s="1" t="s">
        <v>0</v>
      </c>
      <c r="S4" s="24" t="s">
        <v>68</v>
      </c>
      <c r="T4" s="25"/>
      <c r="U4" s="25"/>
      <c r="V4" s="25"/>
      <c r="W4" s="25"/>
    </row>
    <row r="5" spans="1:23" ht="46.5" thickTop="1" thickBo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74</v>
      </c>
      <c r="N5" s="3" t="s">
        <v>67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21" t="s">
        <v>58</v>
      </c>
      <c r="U5" s="21" t="s">
        <v>65</v>
      </c>
      <c r="V5" s="21" t="s">
        <v>66</v>
      </c>
      <c r="W5" s="21" t="s">
        <v>73</v>
      </c>
    </row>
    <row r="6" spans="1:23" ht="80.25" thickTop="1" thickBot="1">
      <c r="A6" s="7" t="s">
        <v>27</v>
      </c>
      <c r="B6" s="7" t="s">
        <v>28</v>
      </c>
      <c r="C6" s="7" t="s">
        <v>29</v>
      </c>
      <c r="D6" s="7" t="s">
        <v>22</v>
      </c>
      <c r="E6" s="7" t="s">
        <v>19</v>
      </c>
      <c r="F6" s="7" t="s">
        <v>20</v>
      </c>
      <c r="G6" s="7" t="s">
        <v>21</v>
      </c>
      <c r="H6" s="8" t="s">
        <v>30</v>
      </c>
      <c r="I6" s="4">
        <v>4117000000</v>
      </c>
      <c r="J6" s="4">
        <v>0</v>
      </c>
      <c r="K6" s="4">
        <v>0</v>
      </c>
      <c r="L6" s="4">
        <v>4117000000</v>
      </c>
      <c r="M6" s="4">
        <v>1100000000</v>
      </c>
      <c r="N6" s="11">
        <f>+L6-M6</f>
        <v>3017000000</v>
      </c>
      <c r="O6" s="4">
        <v>3015901900.9200001</v>
      </c>
      <c r="P6" s="4">
        <v>1098099.08</v>
      </c>
      <c r="Q6" s="4">
        <v>3015901739.9200001</v>
      </c>
      <c r="R6" s="4">
        <v>914313397.13999999</v>
      </c>
      <c r="S6" s="4">
        <v>906647875.13999999</v>
      </c>
      <c r="T6" s="5">
        <f>+N6-Q6</f>
        <v>1098260.0799999237</v>
      </c>
      <c r="U6" s="6">
        <f>+Q6/N6</f>
        <v>0.99963597610871724</v>
      </c>
      <c r="V6" s="6">
        <f>+R6/N6</f>
        <v>0.30305382735830294</v>
      </c>
      <c r="W6" s="6">
        <f>+S6/N6</f>
        <v>0.30051305109048726</v>
      </c>
    </row>
    <row r="7" spans="1:23" ht="56.25" customHeight="1" thickTop="1" thickBot="1">
      <c r="A7" s="7" t="s">
        <v>27</v>
      </c>
      <c r="B7" s="7" t="s">
        <v>28</v>
      </c>
      <c r="C7" s="7" t="s">
        <v>29</v>
      </c>
      <c r="D7" s="7" t="s">
        <v>18</v>
      </c>
      <c r="E7" s="7" t="s">
        <v>19</v>
      </c>
      <c r="F7" s="7" t="s">
        <v>40</v>
      </c>
      <c r="G7" s="7" t="s">
        <v>25</v>
      </c>
      <c r="H7" s="8" t="s">
        <v>56</v>
      </c>
      <c r="I7" s="4">
        <v>4072000000</v>
      </c>
      <c r="J7" s="4">
        <v>0</v>
      </c>
      <c r="K7" s="4">
        <v>0</v>
      </c>
      <c r="L7" s="4">
        <v>4072000000</v>
      </c>
      <c r="M7" s="4">
        <v>0</v>
      </c>
      <c r="N7" s="11">
        <f>+L7-M7</f>
        <v>4072000000</v>
      </c>
      <c r="O7" s="4">
        <v>2976137248.7199998</v>
      </c>
      <c r="P7" s="4">
        <v>1095862751.28</v>
      </c>
      <c r="Q7" s="4">
        <v>2675305593.2199998</v>
      </c>
      <c r="R7" s="4">
        <v>997892799.61000001</v>
      </c>
      <c r="S7" s="4">
        <v>997892799.61000001</v>
      </c>
      <c r="T7" s="5">
        <f t="shared" ref="T7:T34" si="0">+N7-Q7</f>
        <v>1396694406.7800002</v>
      </c>
      <c r="U7" s="6">
        <f t="shared" ref="U7:U35" si="1">+Q7/N7</f>
        <v>0.65700039126227894</v>
      </c>
      <c r="V7" s="6">
        <f t="shared" ref="V7:V35" si="2">+R7/N7</f>
        <v>0.24506208241895874</v>
      </c>
      <c r="W7" s="6">
        <f t="shared" ref="W7:W35" si="3">+S7/N7</f>
        <v>0.24506208241895874</v>
      </c>
    </row>
    <row r="8" spans="1:23" ht="40.5" customHeight="1" thickTop="1" thickBot="1">
      <c r="A8" s="3" t="s">
        <v>27</v>
      </c>
      <c r="B8" s="3"/>
      <c r="C8" s="3"/>
      <c r="D8" s="3"/>
      <c r="E8" s="3"/>
      <c r="F8" s="3"/>
      <c r="G8" s="3"/>
      <c r="H8" s="12" t="s">
        <v>61</v>
      </c>
      <c r="I8" s="13">
        <f>+I6+I7</f>
        <v>8189000000</v>
      </c>
      <c r="J8" s="13">
        <f t="shared" ref="J8:S8" si="4">+J6+J7</f>
        <v>0</v>
      </c>
      <c r="K8" s="13">
        <f t="shared" si="4"/>
        <v>0</v>
      </c>
      <c r="L8" s="13">
        <f t="shared" si="4"/>
        <v>8189000000</v>
      </c>
      <c r="M8" s="13">
        <f t="shared" si="4"/>
        <v>1100000000</v>
      </c>
      <c r="N8" s="13">
        <f t="shared" si="4"/>
        <v>7089000000</v>
      </c>
      <c r="O8" s="13">
        <f t="shared" si="4"/>
        <v>5992039149.6399994</v>
      </c>
      <c r="P8" s="13">
        <f t="shared" si="4"/>
        <v>1096960850.3599999</v>
      </c>
      <c r="Q8" s="13">
        <f t="shared" si="4"/>
        <v>5691207333.1399994</v>
      </c>
      <c r="R8" s="13">
        <f t="shared" si="4"/>
        <v>1912206196.75</v>
      </c>
      <c r="S8" s="13">
        <f t="shared" si="4"/>
        <v>1904540674.75</v>
      </c>
      <c r="T8" s="14">
        <f t="shared" si="0"/>
        <v>1397792666.8600006</v>
      </c>
      <c r="U8" s="15">
        <f t="shared" si="1"/>
        <v>0.80282230683312161</v>
      </c>
      <c r="V8" s="15">
        <f t="shared" si="2"/>
        <v>0.26974272771194807</v>
      </c>
      <c r="W8" s="15">
        <f t="shared" si="3"/>
        <v>0.26866140143179573</v>
      </c>
    </row>
    <row r="9" spans="1:23" ht="57.75" thickTop="1" thickBot="1">
      <c r="A9" s="7" t="s">
        <v>27</v>
      </c>
      <c r="B9" s="7" t="s">
        <v>31</v>
      </c>
      <c r="C9" s="7" t="s">
        <v>29</v>
      </c>
      <c r="D9" s="7" t="s">
        <v>18</v>
      </c>
      <c r="E9" s="7" t="s">
        <v>19</v>
      </c>
      <c r="F9" s="7" t="s">
        <v>20</v>
      </c>
      <c r="G9" s="7" t="s">
        <v>21</v>
      </c>
      <c r="H9" s="8" t="s">
        <v>32</v>
      </c>
      <c r="I9" s="4">
        <v>2000000000</v>
      </c>
      <c r="J9" s="4">
        <v>0</v>
      </c>
      <c r="K9" s="4">
        <v>2000000000</v>
      </c>
      <c r="L9" s="4">
        <v>0</v>
      </c>
      <c r="M9" s="4">
        <v>0</v>
      </c>
      <c r="N9" s="11">
        <f t="shared" ref="N9:N25" si="5">+L9-M9</f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5">
        <f t="shared" si="0"/>
        <v>0</v>
      </c>
      <c r="U9" s="6">
        <v>0</v>
      </c>
      <c r="V9" s="6">
        <v>0</v>
      </c>
      <c r="W9" s="6">
        <v>0</v>
      </c>
    </row>
    <row r="10" spans="1:23" ht="57.75" thickTop="1" thickBot="1">
      <c r="A10" s="7" t="s">
        <v>27</v>
      </c>
      <c r="B10" s="7" t="s">
        <v>31</v>
      </c>
      <c r="C10" s="7" t="s">
        <v>29</v>
      </c>
      <c r="D10" s="7" t="s">
        <v>18</v>
      </c>
      <c r="E10" s="7" t="s">
        <v>19</v>
      </c>
      <c r="F10" s="7" t="s">
        <v>24</v>
      </c>
      <c r="G10" s="7" t="s">
        <v>21</v>
      </c>
      <c r="H10" s="8" t="s">
        <v>32</v>
      </c>
      <c r="I10" s="4">
        <v>3000000000</v>
      </c>
      <c r="J10" s="4">
        <v>0</v>
      </c>
      <c r="K10" s="4">
        <v>1000000000</v>
      </c>
      <c r="L10" s="4">
        <v>2000000000</v>
      </c>
      <c r="M10" s="4">
        <v>0</v>
      </c>
      <c r="N10" s="11">
        <f t="shared" si="5"/>
        <v>2000000000</v>
      </c>
      <c r="O10" s="4">
        <v>2000000000</v>
      </c>
      <c r="P10" s="4">
        <v>0</v>
      </c>
      <c r="Q10" s="4">
        <v>2000000000</v>
      </c>
      <c r="R10" s="4">
        <v>0</v>
      </c>
      <c r="S10" s="4">
        <v>0</v>
      </c>
      <c r="T10" s="5">
        <f t="shared" si="0"/>
        <v>0</v>
      </c>
      <c r="U10" s="6">
        <f t="shared" si="1"/>
        <v>1</v>
      </c>
      <c r="V10" s="6">
        <f t="shared" si="2"/>
        <v>0</v>
      </c>
      <c r="W10" s="6">
        <f t="shared" si="3"/>
        <v>0</v>
      </c>
    </row>
    <row r="11" spans="1:23" ht="41.25" customHeight="1" thickTop="1" thickBot="1">
      <c r="A11" s="7" t="s">
        <v>27</v>
      </c>
      <c r="B11" s="7" t="s">
        <v>31</v>
      </c>
      <c r="C11" s="7" t="s">
        <v>29</v>
      </c>
      <c r="D11" s="7" t="s">
        <v>26</v>
      </c>
      <c r="E11" s="7" t="s">
        <v>19</v>
      </c>
      <c r="F11" s="7" t="s">
        <v>20</v>
      </c>
      <c r="G11" s="7" t="s">
        <v>21</v>
      </c>
      <c r="H11" s="8" t="s">
        <v>34</v>
      </c>
      <c r="I11" s="4">
        <v>1110000000</v>
      </c>
      <c r="J11" s="4">
        <v>0</v>
      </c>
      <c r="K11" s="4">
        <v>0</v>
      </c>
      <c r="L11" s="4">
        <v>1110000000</v>
      </c>
      <c r="M11" s="4">
        <v>120000000</v>
      </c>
      <c r="N11" s="11">
        <f t="shared" si="5"/>
        <v>990000000</v>
      </c>
      <c r="O11" s="4">
        <v>646579086.83000004</v>
      </c>
      <c r="P11" s="4">
        <v>343420913.17000002</v>
      </c>
      <c r="Q11" s="4">
        <v>37686741.100000001</v>
      </c>
      <c r="R11" s="4">
        <v>37686741.100000001</v>
      </c>
      <c r="S11" s="4">
        <v>37686741.100000001</v>
      </c>
      <c r="T11" s="5">
        <f t="shared" si="0"/>
        <v>952313258.89999998</v>
      </c>
      <c r="U11" s="6">
        <f t="shared" si="1"/>
        <v>3.8067415252525251E-2</v>
      </c>
      <c r="V11" s="6">
        <f t="shared" si="2"/>
        <v>3.8067415252525251E-2</v>
      </c>
      <c r="W11" s="6">
        <f t="shared" si="3"/>
        <v>3.8067415252525251E-2</v>
      </c>
    </row>
    <row r="12" spans="1:23" ht="44.25" customHeight="1" thickTop="1" thickBot="1">
      <c r="A12" s="7" t="s">
        <v>27</v>
      </c>
      <c r="B12" s="7" t="s">
        <v>31</v>
      </c>
      <c r="C12" s="7" t="s">
        <v>29</v>
      </c>
      <c r="D12" s="7" t="s">
        <v>26</v>
      </c>
      <c r="E12" s="7" t="s">
        <v>19</v>
      </c>
      <c r="F12" s="7" t="s">
        <v>24</v>
      </c>
      <c r="G12" s="7" t="s">
        <v>21</v>
      </c>
      <c r="H12" s="8" t="s">
        <v>34</v>
      </c>
      <c r="I12" s="4">
        <v>2000000000</v>
      </c>
      <c r="J12" s="4">
        <v>0</v>
      </c>
      <c r="K12" s="4">
        <v>0</v>
      </c>
      <c r="L12" s="4">
        <v>2000000000</v>
      </c>
      <c r="M12" s="4">
        <v>0</v>
      </c>
      <c r="N12" s="11">
        <f t="shared" si="5"/>
        <v>2000000000</v>
      </c>
      <c r="O12" s="4">
        <v>2000000000</v>
      </c>
      <c r="P12" s="4">
        <v>0</v>
      </c>
      <c r="Q12" s="4">
        <v>732261606</v>
      </c>
      <c r="R12" s="4">
        <v>168374491</v>
      </c>
      <c r="S12" s="4">
        <v>168374491</v>
      </c>
      <c r="T12" s="5">
        <f t="shared" si="0"/>
        <v>1267738394</v>
      </c>
      <c r="U12" s="6">
        <f t="shared" si="1"/>
        <v>0.366130803</v>
      </c>
      <c r="V12" s="6">
        <f t="shared" si="2"/>
        <v>8.4187245499999994E-2</v>
      </c>
      <c r="W12" s="6">
        <f t="shared" si="3"/>
        <v>8.4187245499999994E-2</v>
      </c>
    </row>
    <row r="13" spans="1:23" ht="57.75" thickTop="1" thickBot="1">
      <c r="A13" s="7" t="s">
        <v>27</v>
      </c>
      <c r="B13" s="7" t="s">
        <v>31</v>
      </c>
      <c r="C13" s="7" t="s">
        <v>29</v>
      </c>
      <c r="D13" s="7" t="s">
        <v>35</v>
      </c>
      <c r="E13" s="7" t="s">
        <v>19</v>
      </c>
      <c r="F13" s="7" t="s">
        <v>20</v>
      </c>
      <c r="G13" s="7" t="s">
        <v>21</v>
      </c>
      <c r="H13" s="8" t="s">
        <v>36</v>
      </c>
      <c r="I13" s="4">
        <v>750000000</v>
      </c>
      <c r="J13" s="4">
        <v>0</v>
      </c>
      <c r="K13" s="4">
        <v>0</v>
      </c>
      <c r="L13" s="4">
        <v>750000000</v>
      </c>
      <c r="M13" s="4">
        <v>37000000</v>
      </c>
      <c r="N13" s="11">
        <f t="shared" si="5"/>
        <v>713000000</v>
      </c>
      <c r="O13" s="4">
        <v>698923993.5</v>
      </c>
      <c r="P13" s="4">
        <v>14076006.5</v>
      </c>
      <c r="Q13" s="4">
        <v>698923993.5</v>
      </c>
      <c r="R13" s="4">
        <v>217066271.75</v>
      </c>
      <c r="S13" s="4">
        <v>217066271.75</v>
      </c>
      <c r="T13" s="5">
        <f t="shared" si="0"/>
        <v>14076006.5</v>
      </c>
      <c r="U13" s="6">
        <f t="shared" si="1"/>
        <v>0.98025805539971944</v>
      </c>
      <c r="V13" s="6">
        <f t="shared" si="2"/>
        <v>0.30444077384291723</v>
      </c>
      <c r="W13" s="6">
        <f t="shared" si="3"/>
        <v>0.30444077384291723</v>
      </c>
    </row>
    <row r="14" spans="1:23" ht="57.75" thickTop="1" thickBot="1">
      <c r="A14" s="7" t="s">
        <v>27</v>
      </c>
      <c r="B14" s="7" t="s">
        <v>31</v>
      </c>
      <c r="C14" s="7" t="s">
        <v>29</v>
      </c>
      <c r="D14" s="7" t="s">
        <v>24</v>
      </c>
      <c r="E14" s="7" t="s">
        <v>19</v>
      </c>
      <c r="F14" s="7" t="s">
        <v>20</v>
      </c>
      <c r="G14" s="7" t="s">
        <v>21</v>
      </c>
      <c r="H14" s="8" t="s">
        <v>37</v>
      </c>
      <c r="I14" s="4">
        <v>1941700000</v>
      </c>
      <c r="J14" s="4">
        <v>0</v>
      </c>
      <c r="K14" s="4">
        <v>0</v>
      </c>
      <c r="L14" s="4">
        <v>1941700000</v>
      </c>
      <c r="M14" s="4">
        <v>100000000</v>
      </c>
      <c r="N14" s="11">
        <f t="shared" si="5"/>
        <v>1841700000</v>
      </c>
      <c r="O14" s="4">
        <v>1804070505</v>
      </c>
      <c r="P14" s="4">
        <v>37629495</v>
      </c>
      <c r="Q14" s="4">
        <v>175217672</v>
      </c>
      <c r="R14" s="4">
        <v>89489168</v>
      </c>
      <c r="S14" s="4">
        <v>89489168</v>
      </c>
      <c r="T14" s="5">
        <f t="shared" si="0"/>
        <v>1666482328</v>
      </c>
      <c r="U14" s="6">
        <f t="shared" si="1"/>
        <v>9.5139095400988222E-2</v>
      </c>
      <c r="V14" s="6">
        <f t="shared" si="2"/>
        <v>4.8590523972416789E-2</v>
      </c>
      <c r="W14" s="6">
        <f t="shared" si="3"/>
        <v>4.8590523972416789E-2</v>
      </c>
    </row>
    <row r="15" spans="1:23" ht="57.75" thickTop="1" thickBot="1">
      <c r="A15" s="7" t="s">
        <v>27</v>
      </c>
      <c r="B15" s="7" t="s">
        <v>31</v>
      </c>
      <c r="C15" s="7" t="s">
        <v>29</v>
      </c>
      <c r="D15" s="7" t="s">
        <v>24</v>
      </c>
      <c r="E15" s="7" t="s">
        <v>19</v>
      </c>
      <c r="F15" s="7" t="s">
        <v>24</v>
      </c>
      <c r="G15" s="7" t="s">
        <v>21</v>
      </c>
      <c r="H15" s="8" t="s">
        <v>37</v>
      </c>
      <c r="I15" s="4">
        <v>12000000000</v>
      </c>
      <c r="J15" s="4">
        <v>0</v>
      </c>
      <c r="K15" s="4">
        <v>0</v>
      </c>
      <c r="L15" s="4">
        <v>12000000000</v>
      </c>
      <c r="M15" s="4">
        <v>0</v>
      </c>
      <c r="N15" s="11">
        <f t="shared" si="5"/>
        <v>12000000000</v>
      </c>
      <c r="O15" s="4">
        <v>11947901348</v>
      </c>
      <c r="P15" s="4">
        <v>52098652</v>
      </c>
      <c r="Q15" s="4">
        <v>7034158212</v>
      </c>
      <c r="R15" s="4">
        <v>833564007</v>
      </c>
      <c r="S15" s="4">
        <v>833564007</v>
      </c>
      <c r="T15" s="5">
        <f t="shared" si="0"/>
        <v>4965841788</v>
      </c>
      <c r="U15" s="6">
        <f t="shared" si="1"/>
        <v>0.58617985100000003</v>
      </c>
      <c r="V15" s="6">
        <f t="shared" si="2"/>
        <v>6.946366725E-2</v>
      </c>
      <c r="W15" s="6">
        <f t="shared" si="3"/>
        <v>6.946366725E-2</v>
      </c>
    </row>
    <row r="16" spans="1:23" ht="46.5" thickTop="1" thickBot="1">
      <c r="A16" s="7" t="s">
        <v>27</v>
      </c>
      <c r="B16" s="7" t="s">
        <v>31</v>
      </c>
      <c r="C16" s="7" t="s">
        <v>29</v>
      </c>
      <c r="D16" s="7" t="s">
        <v>38</v>
      </c>
      <c r="E16" s="7" t="s">
        <v>19</v>
      </c>
      <c r="F16" s="7" t="s">
        <v>20</v>
      </c>
      <c r="G16" s="7" t="s">
        <v>21</v>
      </c>
      <c r="H16" s="8" t="s">
        <v>39</v>
      </c>
      <c r="I16" s="4">
        <v>1000000000</v>
      </c>
      <c r="J16" s="4">
        <v>0</v>
      </c>
      <c r="K16" s="4">
        <v>0</v>
      </c>
      <c r="L16" s="4">
        <v>1000000000</v>
      </c>
      <c r="M16" s="4">
        <v>111000000</v>
      </c>
      <c r="N16" s="11">
        <f t="shared" si="5"/>
        <v>889000000</v>
      </c>
      <c r="O16" s="4">
        <v>846490757.89999998</v>
      </c>
      <c r="P16" s="4">
        <v>42509242.100000001</v>
      </c>
      <c r="Q16" s="4">
        <v>846490757.89999998</v>
      </c>
      <c r="R16" s="4">
        <v>62605347.899999999</v>
      </c>
      <c r="S16" s="4">
        <v>62605347.899999999</v>
      </c>
      <c r="T16" s="5">
        <f t="shared" si="0"/>
        <v>42509242.100000024</v>
      </c>
      <c r="U16" s="6">
        <f t="shared" si="1"/>
        <v>0.95218307975253091</v>
      </c>
      <c r="V16" s="6">
        <f t="shared" si="2"/>
        <v>7.0422213610798645E-2</v>
      </c>
      <c r="W16" s="6">
        <f t="shared" si="3"/>
        <v>7.0422213610798645E-2</v>
      </c>
    </row>
    <row r="17" spans="1:23" ht="46.5" thickTop="1" thickBot="1">
      <c r="A17" s="7" t="s">
        <v>27</v>
      </c>
      <c r="B17" s="7" t="s">
        <v>31</v>
      </c>
      <c r="C17" s="7" t="s">
        <v>29</v>
      </c>
      <c r="D17" s="7" t="s">
        <v>38</v>
      </c>
      <c r="E17" s="7" t="s">
        <v>19</v>
      </c>
      <c r="F17" s="7" t="s">
        <v>24</v>
      </c>
      <c r="G17" s="7" t="s">
        <v>21</v>
      </c>
      <c r="H17" s="8" t="s">
        <v>39</v>
      </c>
      <c r="I17" s="4">
        <v>2000000000</v>
      </c>
      <c r="J17" s="4">
        <v>0</v>
      </c>
      <c r="K17" s="4">
        <v>0</v>
      </c>
      <c r="L17" s="4">
        <v>2000000000</v>
      </c>
      <c r="M17" s="4">
        <v>100000000</v>
      </c>
      <c r="N17" s="11">
        <f t="shared" si="5"/>
        <v>1900000000</v>
      </c>
      <c r="O17" s="4">
        <v>1871207329</v>
      </c>
      <c r="P17" s="4">
        <v>28792671</v>
      </c>
      <c r="Q17" s="4">
        <v>1864250586</v>
      </c>
      <c r="R17" s="4">
        <v>694472214.5</v>
      </c>
      <c r="S17" s="4">
        <v>694472214.5</v>
      </c>
      <c r="T17" s="5">
        <f t="shared" si="0"/>
        <v>35749414</v>
      </c>
      <c r="U17" s="6">
        <f t="shared" si="1"/>
        <v>0.98118451894736847</v>
      </c>
      <c r="V17" s="6">
        <f t="shared" si="2"/>
        <v>0.36551169184210525</v>
      </c>
      <c r="W17" s="6">
        <f t="shared" si="3"/>
        <v>0.36551169184210525</v>
      </c>
    </row>
    <row r="18" spans="1:23" ht="57.75" thickTop="1" thickBot="1">
      <c r="A18" s="7" t="s">
        <v>27</v>
      </c>
      <c r="B18" s="7" t="s">
        <v>31</v>
      </c>
      <c r="C18" s="7" t="s">
        <v>29</v>
      </c>
      <c r="D18" s="7" t="s">
        <v>42</v>
      </c>
      <c r="E18" s="7" t="s">
        <v>19</v>
      </c>
      <c r="F18" s="7" t="s">
        <v>20</v>
      </c>
      <c r="G18" s="7" t="s">
        <v>21</v>
      </c>
      <c r="H18" s="8" t="s">
        <v>43</v>
      </c>
      <c r="I18" s="4">
        <v>2204000000</v>
      </c>
      <c r="J18" s="4">
        <v>0</v>
      </c>
      <c r="K18" s="4">
        <v>0</v>
      </c>
      <c r="L18" s="4">
        <v>2204000000</v>
      </c>
      <c r="M18" s="4">
        <v>482000000</v>
      </c>
      <c r="N18" s="11">
        <f t="shared" si="5"/>
        <v>1722000000</v>
      </c>
      <c r="O18" s="4">
        <v>1547534067.48</v>
      </c>
      <c r="P18" s="4">
        <v>174465932.52000001</v>
      </c>
      <c r="Q18" s="4">
        <v>1536853304.48</v>
      </c>
      <c r="R18" s="4">
        <v>169992043.47999999</v>
      </c>
      <c r="S18" s="4">
        <v>169992043.47999999</v>
      </c>
      <c r="T18" s="5">
        <f t="shared" si="0"/>
        <v>185146695.51999998</v>
      </c>
      <c r="U18" s="6">
        <f t="shared" si="1"/>
        <v>0.89248159377468061</v>
      </c>
      <c r="V18" s="6">
        <f t="shared" si="2"/>
        <v>9.8717795284552837E-2</v>
      </c>
      <c r="W18" s="6">
        <f t="shared" si="3"/>
        <v>9.8717795284552837E-2</v>
      </c>
    </row>
    <row r="19" spans="1:23" ht="57.75" thickTop="1" thickBot="1">
      <c r="A19" s="7" t="s">
        <v>27</v>
      </c>
      <c r="B19" s="7" t="s">
        <v>31</v>
      </c>
      <c r="C19" s="7" t="s">
        <v>29</v>
      </c>
      <c r="D19" s="7" t="s">
        <v>42</v>
      </c>
      <c r="E19" s="7" t="s">
        <v>19</v>
      </c>
      <c r="F19" s="7" t="s">
        <v>24</v>
      </c>
      <c r="G19" s="7" t="s">
        <v>21</v>
      </c>
      <c r="H19" s="8" t="s">
        <v>43</v>
      </c>
      <c r="I19" s="4">
        <v>3000000000</v>
      </c>
      <c r="J19" s="4">
        <v>0</v>
      </c>
      <c r="K19" s="4">
        <v>0</v>
      </c>
      <c r="L19" s="4">
        <v>3000000000</v>
      </c>
      <c r="M19" s="4">
        <v>0</v>
      </c>
      <c r="N19" s="11">
        <f t="shared" si="5"/>
        <v>3000000000</v>
      </c>
      <c r="O19" s="4">
        <v>2977394200</v>
      </c>
      <c r="P19" s="4">
        <v>22605800</v>
      </c>
      <c r="Q19" s="4">
        <v>2976914234</v>
      </c>
      <c r="R19" s="4">
        <v>567964633</v>
      </c>
      <c r="S19" s="4">
        <v>567964633</v>
      </c>
      <c r="T19" s="5">
        <f t="shared" si="0"/>
        <v>23085766</v>
      </c>
      <c r="U19" s="6">
        <f t="shared" si="1"/>
        <v>0.99230474466666663</v>
      </c>
      <c r="V19" s="6">
        <f t="shared" si="2"/>
        <v>0.18932154433333334</v>
      </c>
      <c r="W19" s="6">
        <f t="shared" si="3"/>
        <v>0.18932154433333334</v>
      </c>
    </row>
    <row r="20" spans="1:23" ht="69" thickTop="1" thickBot="1">
      <c r="A20" s="7" t="s">
        <v>27</v>
      </c>
      <c r="B20" s="7" t="s">
        <v>31</v>
      </c>
      <c r="C20" s="7" t="s">
        <v>29</v>
      </c>
      <c r="D20" s="7" t="s">
        <v>44</v>
      </c>
      <c r="E20" s="7" t="s">
        <v>19</v>
      </c>
      <c r="F20" s="7" t="s">
        <v>20</v>
      </c>
      <c r="G20" s="7" t="s">
        <v>21</v>
      </c>
      <c r="H20" s="8" t="s">
        <v>45</v>
      </c>
      <c r="I20" s="4">
        <v>2000000000</v>
      </c>
      <c r="J20" s="4">
        <v>2000000000</v>
      </c>
      <c r="K20" s="4">
        <v>0</v>
      </c>
      <c r="L20" s="4">
        <v>4000000000</v>
      </c>
      <c r="M20" s="4">
        <v>0</v>
      </c>
      <c r="N20" s="11">
        <f t="shared" si="5"/>
        <v>4000000000</v>
      </c>
      <c r="O20" s="4">
        <v>4000000000</v>
      </c>
      <c r="P20" s="4">
        <v>0</v>
      </c>
      <c r="Q20" s="4">
        <v>4000000000</v>
      </c>
      <c r="R20" s="4">
        <v>0</v>
      </c>
      <c r="S20" s="4">
        <v>0</v>
      </c>
      <c r="T20" s="5">
        <f t="shared" si="0"/>
        <v>0</v>
      </c>
      <c r="U20" s="6">
        <f t="shared" si="1"/>
        <v>1</v>
      </c>
      <c r="V20" s="6">
        <f t="shared" si="2"/>
        <v>0</v>
      </c>
      <c r="W20" s="6">
        <f t="shared" si="3"/>
        <v>0</v>
      </c>
    </row>
    <row r="21" spans="1:23" ht="69" thickTop="1" thickBot="1">
      <c r="A21" s="7" t="s">
        <v>27</v>
      </c>
      <c r="B21" s="7" t="s">
        <v>31</v>
      </c>
      <c r="C21" s="7" t="s">
        <v>29</v>
      </c>
      <c r="D21" s="7" t="s">
        <v>44</v>
      </c>
      <c r="E21" s="7" t="s">
        <v>19</v>
      </c>
      <c r="F21" s="7" t="s">
        <v>24</v>
      </c>
      <c r="G21" s="7" t="s">
        <v>21</v>
      </c>
      <c r="H21" s="8" t="s">
        <v>45</v>
      </c>
      <c r="I21" s="4">
        <v>12000000000</v>
      </c>
      <c r="J21" s="4">
        <v>1000000000</v>
      </c>
      <c r="K21" s="4">
        <v>0</v>
      </c>
      <c r="L21" s="4">
        <v>13000000000</v>
      </c>
      <c r="M21" s="4">
        <v>0</v>
      </c>
      <c r="N21" s="11">
        <f t="shared" si="5"/>
        <v>13000000000</v>
      </c>
      <c r="O21" s="4">
        <v>13000000000</v>
      </c>
      <c r="P21" s="4">
        <v>0</v>
      </c>
      <c r="Q21" s="4">
        <v>13000000000</v>
      </c>
      <c r="R21" s="4">
        <v>0</v>
      </c>
      <c r="S21" s="4">
        <v>0</v>
      </c>
      <c r="T21" s="5">
        <f t="shared" si="0"/>
        <v>0</v>
      </c>
      <c r="U21" s="6">
        <f t="shared" si="1"/>
        <v>1</v>
      </c>
      <c r="V21" s="6">
        <f t="shared" si="2"/>
        <v>0</v>
      </c>
      <c r="W21" s="6">
        <f t="shared" si="3"/>
        <v>0</v>
      </c>
    </row>
    <row r="22" spans="1:23" ht="57.75" thickTop="1" thickBot="1">
      <c r="A22" s="7" t="s">
        <v>27</v>
      </c>
      <c r="B22" s="7" t="s">
        <v>31</v>
      </c>
      <c r="C22" s="7" t="s">
        <v>29</v>
      </c>
      <c r="D22" s="7" t="s">
        <v>46</v>
      </c>
      <c r="E22" s="7" t="s">
        <v>19</v>
      </c>
      <c r="F22" s="7" t="s">
        <v>20</v>
      </c>
      <c r="G22" s="7" t="s">
        <v>21</v>
      </c>
      <c r="H22" s="8" t="s">
        <v>47</v>
      </c>
      <c r="I22" s="4">
        <v>300000000</v>
      </c>
      <c r="J22" s="4">
        <v>0</v>
      </c>
      <c r="K22" s="4">
        <v>0</v>
      </c>
      <c r="L22" s="4">
        <v>300000000</v>
      </c>
      <c r="M22" s="4">
        <v>0</v>
      </c>
      <c r="N22" s="11">
        <f t="shared" si="5"/>
        <v>300000000</v>
      </c>
      <c r="O22" s="4">
        <v>300000000</v>
      </c>
      <c r="P22" s="4">
        <v>0</v>
      </c>
      <c r="Q22" s="4">
        <v>300000000</v>
      </c>
      <c r="R22" s="4">
        <v>0</v>
      </c>
      <c r="S22" s="4">
        <v>0</v>
      </c>
      <c r="T22" s="5">
        <f t="shared" si="0"/>
        <v>0</v>
      </c>
      <c r="U22" s="6">
        <f t="shared" si="1"/>
        <v>1</v>
      </c>
      <c r="V22" s="6">
        <f t="shared" si="2"/>
        <v>0</v>
      </c>
      <c r="W22" s="6">
        <f t="shared" si="3"/>
        <v>0</v>
      </c>
    </row>
    <row r="23" spans="1:23" ht="46.5" thickTop="1" thickBot="1">
      <c r="A23" s="7" t="s">
        <v>27</v>
      </c>
      <c r="B23" s="7" t="s">
        <v>48</v>
      </c>
      <c r="C23" s="7" t="s">
        <v>29</v>
      </c>
      <c r="D23" s="7" t="s">
        <v>18</v>
      </c>
      <c r="E23" s="7" t="s">
        <v>19</v>
      </c>
      <c r="F23" s="7" t="s">
        <v>20</v>
      </c>
      <c r="G23" s="7" t="s">
        <v>21</v>
      </c>
      <c r="H23" s="8" t="s">
        <v>49</v>
      </c>
      <c r="I23" s="4">
        <v>300000000</v>
      </c>
      <c r="J23" s="4">
        <v>0</v>
      </c>
      <c r="K23" s="4">
        <v>0</v>
      </c>
      <c r="L23" s="4">
        <v>300000000</v>
      </c>
      <c r="M23" s="4">
        <v>50000000</v>
      </c>
      <c r="N23" s="11">
        <f t="shared" si="5"/>
        <v>250000000</v>
      </c>
      <c r="O23" s="4">
        <v>168481142</v>
      </c>
      <c r="P23" s="4">
        <v>81518858</v>
      </c>
      <c r="Q23" s="4">
        <v>168481141</v>
      </c>
      <c r="R23" s="4">
        <v>50788518</v>
      </c>
      <c r="S23" s="4">
        <v>50788518</v>
      </c>
      <c r="T23" s="5">
        <f t="shared" si="0"/>
        <v>81518859</v>
      </c>
      <c r="U23" s="6">
        <f t="shared" si="1"/>
        <v>0.673924564</v>
      </c>
      <c r="V23" s="6">
        <f t="shared" si="2"/>
        <v>0.20315407199999999</v>
      </c>
      <c r="W23" s="6">
        <f t="shared" si="3"/>
        <v>0.20315407199999999</v>
      </c>
    </row>
    <row r="24" spans="1:23" ht="69" thickTop="1" thickBot="1">
      <c r="A24" s="7" t="s">
        <v>27</v>
      </c>
      <c r="B24" s="7" t="s">
        <v>48</v>
      </c>
      <c r="C24" s="7" t="s">
        <v>29</v>
      </c>
      <c r="D24" s="7" t="s">
        <v>22</v>
      </c>
      <c r="E24" s="7" t="s">
        <v>19</v>
      </c>
      <c r="F24" s="7" t="s">
        <v>20</v>
      </c>
      <c r="G24" s="7" t="s">
        <v>21</v>
      </c>
      <c r="H24" s="8" t="s">
        <v>50</v>
      </c>
      <c r="I24" s="4">
        <v>185300000</v>
      </c>
      <c r="J24" s="4">
        <v>0</v>
      </c>
      <c r="K24" s="4">
        <v>0</v>
      </c>
      <c r="L24" s="4">
        <v>185300000</v>
      </c>
      <c r="M24" s="4">
        <v>50000000</v>
      </c>
      <c r="N24" s="11">
        <f t="shared" si="5"/>
        <v>135300000</v>
      </c>
      <c r="O24" s="4">
        <v>133486195</v>
      </c>
      <c r="P24" s="4">
        <v>1813805</v>
      </c>
      <c r="Q24" s="4">
        <v>88486195</v>
      </c>
      <c r="R24" s="4">
        <v>37905437</v>
      </c>
      <c r="S24" s="4">
        <v>37905437</v>
      </c>
      <c r="T24" s="5">
        <f t="shared" si="0"/>
        <v>46813805</v>
      </c>
      <c r="U24" s="6">
        <f t="shared" si="1"/>
        <v>0.65399996304508501</v>
      </c>
      <c r="V24" s="6">
        <f t="shared" si="2"/>
        <v>0.28015844050258687</v>
      </c>
      <c r="W24" s="6">
        <f t="shared" si="3"/>
        <v>0.28015844050258687</v>
      </c>
    </row>
    <row r="25" spans="1:23" ht="46.5" thickTop="1" thickBot="1">
      <c r="A25" s="7" t="s">
        <v>27</v>
      </c>
      <c r="B25" s="7" t="s">
        <v>48</v>
      </c>
      <c r="C25" s="7" t="s">
        <v>29</v>
      </c>
      <c r="D25" s="7" t="s">
        <v>23</v>
      </c>
      <c r="E25" s="7" t="s">
        <v>19</v>
      </c>
      <c r="F25" s="7" t="s">
        <v>20</v>
      </c>
      <c r="G25" s="7" t="s">
        <v>21</v>
      </c>
      <c r="H25" s="8" t="s">
        <v>51</v>
      </c>
      <c r="I25" s="4">
        <v>230000000</v>
      </c>
      <c r="J25" s="4">
        <v>0</v>
      </c>
      <c r="K25" s="4">
        <v>0</v>
      </c>
      <c r="L25" s="4">
        <v>230000000</v>
      </c>
      <c r="M25" s="4">
        <v>62000000</v>
      </c>
      <c r="N25" s="11">
        <f t="shared" si="5"/>
        <v>168000000</v>
      </c>
      <c r="O25" s="4">
        <v>167692701</v>
      </c>
      <c r="P25" s="4">
        <v>307299</v>
      </c>
      <c r="Q25" s="4">
        <v>62692701</v>
      </c>
      <c r="R25" s="4">
        <v>24023510</v>
      </c>
      <c r="S25" s="4">
        <v>24023510</v>
      </c>
      <c r="T25" s="5">
        <f t="shared" si="0"/>
        <v>105307299</v>
      </c>
      <c r="U25" s="6">
        <f t="shared" si="1"/>
        <v>0.37317083928571426</v>
      </c>
      <c r="V25" s="6">
        <f t="shared" si="2"/>
        <v>0.14299708333333333</v>
      </c>
      <c r="W25" s="6">
        <f t="shared" si="3"/>
        <v>0.14299708333333333</v>
      </c>
    </row>
    <row r="26" spans="1:23" ht="46.5" customHeight="1" thickTop="1" thickBot="1">
      <c r="A26" s="3" t="s">
        <v>27</v>
      </c>
      <c r="B26" s="3"/>
      <c r="C26" s="3"/>
      <c r="D26" s="3"/>
      <c r="E26" s="3"/>
      <c r="F26" s="3"/>
      <c r="G26" s="3"/>
      <c r="H26" s="12" t="s">
        <v>63</v>
      </c>
      <c r="I26" s="13">
        <f>SUM(I9:I25)</f>
        <v>46021000000</v>
      </c>
      <c r="J26" s="13">
        <f t="shared" ref="J26:S26" si="6">SUM(J9:J25)</f>
        <v>3000000000</v>
      </c>
      <c r="K26" s="13">
        <f t="shared" si="6"/>
        <v>3000000000</v>
      </c>
      <c r="L26" s="13">
        <f t="shared" si="6"/>
        <v>46021000000</v>
      </c>
      <c r="M26" s="13">
        <f t="shared" si="6"/>
        <v>1112000000</v>
      </c>
      <c r="N26" s="13">
        <f t="shared" si="6"/>
        <v>44909000000</v>
      </c>
      <c r="O26" s="13">
        <f t="shared" si="6"/>
        <v>44109761325.710007</v>
      </c>
      <c r="P26" s="13">
        <f t="shared" si="6"/>
        <v>799238674.29000008</v>
      </c>
      <c r="Q26" s="13">
        <f t="shared" si="6"/>
        <v>35522417143.979996</v>
      </c>
      <c r="R26" s="13">
        <f t="shared" si="6"/>
        <v>2953932382.73</v>
      </c>
      <c r="S26" s="13">
        <f t="shared" si="6"/>
        <v>2953932382.73</v>
      </c>
      <c r="T26" s="14">
        <f t="shared" si="0"/>
        <v>9386582856.0200043</v>
      </c>
      <c r="U26" s="15">
        <f t="shared" si="1"/>
        <v>0.79098659832060381</v>
      </c>
      <c r="V26" s="15">
        <f t="shared" si="2"/>
        <v>6.5775955437217482E-2</v>
      </c>
      <c r="W26" s="15">
        <f t="shared" si="3"/>
        <v>6.5775955437217482E-2</v>
      </c>
    </row>
    <row r="27" spans="1:23" ht="48" customHeight="1" thickTop="1" thickBot="1">
      <c r="A27" s="7" t="s">
        <v>27</v>
      </c>
      <c r="B27" s="7" t="s">
        <v>31</v>
      </c>
      <c r="C27" s="7" t="s">
        <v>29</v>
      </c>
      <c r="D27" s="7" t="s">
        <v>22</v>
      </c>
      <c r="E27" s="7" t="s">
        <v>19</v>
      </c>
      <c r="F27" s="7" t="s">
        <v>20</v>
      </c>
      <c r="G27" s="7" t="s">
        <v>21</v>
      </c>
      <c r="H27" s="8" t="s">
        <v>33</v>
      </c>
      <c r="I27" s="4">
        <v>45000000000</v>
      </c>
      <c r="J27" s="4">
        <v>0</v>
      </c>
      <c r="K27" s="4">
        <v>0</v>
      </c>
      <c r="L27" s="4">
        <v>45000000000</v>
      </c>
      <c r="M27" s="4">
        <v>0</v>
      </c>
      <c r="N27" s="11">
        <f>+L27-M27</f>
        <v>45000000000</v>
      </c>
      <c r="O27" s="4">
        <v>45000000000</v>
      </c>
      <c r="P27" s="4">
        <v>0</v>
      </c>
      <c r="Q27" s="4">
        <v>45000000000</v>
      </c>
      <c r="R27" s="4">
        <v>0</v>
      </c>
      <c r="S27" s="4">
        <v>0</v>
      </c>
      <c r="T27" s="5">
        <f t="shared" si="0"/>
        <v>0</v>
      </c>
      <c r="U27" s="6">
        <f t="shared" si="1"/>
        <v>1</v>
      </c>
      <c r="V27" s="6">
        <f t="shared" si="2"/>
        <v>0</v>
      </c>
      <c r="W27" s="6">
        <f t="shared" si="3"/>
        <v>0</v>
      </c>
    </row>
    <row r="28" spans="1:23" ht="66" customHeight="1" thickTop="1" thickBot="1">
      <c r="A28" s="7" t="s">
        <v>27</v>
      </c>
      <c r="B28" s="7" t="s">
        <v>31</v>
      </c>
      <c r="C28" s="7" t="s">
        <v>29</v>
      </c>
      <c r="D28" s="7" t="s">
        <v>40</v>
      </c>
      <c r="E28" s="7" t="s">
        <v>19</v>
      </c>
      <c r="F28" s="7" t="s">
        <v>20</v>
      </c>
      <c r="G28" s="7" t="s">
        <v>21</v>
      </c>
      <c r="H28" s="8" t="s">
        <v>41</v>
      </c>
      <c r="I28" s="4">
        <v>1200000000</v>
      </c>
      <c r="J28" s="4">
        <v>0</v>
      </c>
      <c r="K28" s="4">
        <v>0</v>
      </c>
      <c r="L28" s="4">
        <v>1200000000</v>
      </c>
      <c r="M28" s="4">
        <v>0</v>
      </c>
      <c r="N28" s="11">
        <f>+L28-M28</f>
        <v>1200000000</v>
      </c>
      <c r="O28" s="4">
        <v>1200000000</v>
      </c>
      <c r="P28" s="4">
        <v>0</v>
      </c>
      <c r="Q28" s="4">
        <v>598318991</v>
      </c>
      <c r="R28" s="4">
        <v>54754909</v>
      </c>
      <c r="S28" s="4">
        <v>54754909</v>
      </c>
      <c r="T28" s="5">
        <f t="shared" si="0"/>
        <v>601681009</v>
      </c>
      <c r="U28" s="6">
        <f t="shared" si="1"/>
        <v>0.49859915916666664</v>
      </c>
      <c r="V28" s="6">
        <f t="shared" si="2"/>
        <v>4.562909083333333E-2</v>
      </c>
      <c r="W28" s="6">
        <f t="shared" si="3"/>
        <v>4.562909083333333E-2</v>
      </c>
    </row>
    <row r="29" spans="1:23" ht="58.5" customHeight="1" thickTop="1" thickBot="1">
      <c r="A29" s="7" t="s">
        <v>27</v>
      </c>
      <c r="B29" s="7" t="s">
        <v>31</v>
      </c>
      <c r="C29" s="7" t="s">
        <v>29</v>
      </c>
      <c r="D29" s="7" t="s">
        <v>40</v>
      </c>
      <c r="E29" s="7" t="s">
        <v>19</v>
      </c>
      <c r="F29" s="7" t="s">
        <v>24</v>
      </c>
      <c r="G29" s="7" t="s">
        <v>21</v>
      </c>
      <c r="H29" s="8" t="s">
        <v>41</v>
      </c>
      <c r="I29" s="4">
        <v>9000000000</v>
      </c>
      <c r="J29" s="4">
        <v>0</v>
      </c>
      <c r="K29" s="4">
        <v>0</v>
      </c>
      <c r="L29" s="4">
        <v>9000000000</v>
      </c>
      <c r="M29" s="4">
        <v>988000000</v>
      </c>
      <c r="N29" s="11">
        <f>+L29-M29</f>
        <v>8012000000</v>
      </c>
      <c r="O29" s="4">
        <v>8003411676.1400003</v>
      </c>
      <c r="P29" s="4">
        <v>8588323.8599999994</v>
      </c>
      <c r="Q29" s="4">
        <v>6796757760.1400003</v>
      </c>
      <c r="R29" s="4">
        <v>1105835134.1400001</v>
      </c>
      <c r="S29" s="4">
        <v>1063615140.14</v>
      </c>
      <c r="T29" s="5">
        <f t="shared" si="0"/>
        <v>1215242239.8599997</v>
      </c>
      <c r="U29" s="6">
        <f t="shared" si="1"/>
        <v>0.84832223666250628</v>
      </c>
      <c r="V29" s="6">
        <f t="shared" si="2"/>
        <v>0.13802235823015477</v>
      </c>
      <c r="W29" s="6">
        <f t="shared" si="3"/>
        <v>0.13275276337244132</v>
      </c>
    </row>
    <row r="30" spans="1:23" ht="57.75" customHeight="1" thickTop="1" thickBot="1">
      <c r="A30" s="7" t="s">
        <v>27</v>
      </c>
      <c r="B30" s="7" t="s">
        <v>52</v>
      </c>
      <c r="C30" s="7" t="s">
        <v>29</v>
      </c>
      <c r="D30" s="7" t="s">
        <v>23</v>
      </c>
      <c r="E30" s="7" t="s">
        <v>19</v>
      </c>
      <c r="F30" s="7" t="s">
        <v>20</v>
      </c>
      <c r="G30" s="7" t="s">
        <v>21</v>
      </c>
      <c r="H30" s="8" t="s">
        <v>55</v>
      </c>
      <c r="I30" s="4">
        <v>1000000000</v>
      </c>
      <c r="J30" s="4">
        <v>0</v>
      </c>
      <c r="K30" s="4">
        <v>0</v>
      </c>
      <c r="L30" s="4">
        <v>1000000000</v>
      </c>
      <c r="M30" s="4">
        <v>400000000</v>
      </c>
      <c r="N30" s="11">
        <f>+L30-M30</f>
        <v>600000000</v>
      </c>
      <c r="O30" s="4">
        <v>600000000</v>
      </c>
      <c r="P30" s="4">
        <v>0</v>
      </c>
      <c r="Q30" s="4">
        <v>0</v>
      </c>
      <c r="R30" s="4">
        <v>0</v>
      </c>
      <c r="S30" s="4">
        <v>0</v>
      </c>
      <c r="T30" s="5">
        <f t="shared" si="0"/>
        <v>600000000</v>
      </c>
      <c r="U30" s="6">
        <f t="shared" si="1"/>
        <v>0</v>
      </c>
      <c r="V30" s="6">
        <f t="shared" si="2"/>
        <v>0</v>
      </c>
      <c r="W30" s="6">
        <f t="shared" si="3"/>
        <v>0</v>
      </c>
    </row>
    <row r="31" spans="1:23" ht="45.75" customHeight="1" thickTop="1" thickBot="1">
      <c r="A31" s="3" t="s">
        <v>27</v>
      </c>
      <c r="B31" s="3"/>
      <c r="C31" s="3"/>
      <c r="D31" s="3"/>
      <c r="E31" s="3"/>
      <c r="F31" s="3"/>
      <c r="G31" s="3"/>
      <c r="H31" s="12" t="s">
        <v>62</v>
      </c>
      <c r="I31" s="13">
        <f>SUM(I27:I30)</f>
        <v>56200000000</v>
      </c>
      <c r="J31" s="13">
        <f t="shared" ref="J31:S31" si="7">SUM(J27:J30)</f>
        <v>0</v>
      </c>
      <c r="K31" s="13">
        <f t="shared" si="7"/>
        <v>0</v>
      </c>
      <c r="L31" s="13">
        <f t="shared" si="7"/>
        <v>56200000000</v>
      </c>
      <c r="M31" s="13">
        <f t="shared" si="7"/>
        <v>1388000000</v>
      </c>
      <c r="N31" s="13">
        <f t="shared" si="7"/>
        <v>54812000000</v>
      </c>
      <c r="O31" s="13">
        <f t="shared" si="7"/>
        <v>54803411676.139999</v>
      </c>
      <c r="P31" s="13">
        <f t="shared" si="7"/>
        <v>8588323.8599999994</v>
      </c>
      <c r="Q31" s="13">
        <f t="shared" si="7"/>
        <v>52395076751.139999</v>
      </c>
      <c r="R31" s="13">
        <f t="shared" si="7"/>
        <v>1160590043.1400001</v>
      </c>
      <c r="S31" s="13">
        <f t="shared" si="7"/>
        <v>1118370049.1399999</v>
      </c>
      <c r="T31" s="14">
        <f t="shared" si="0"/>
        <v>2416923248.8600006</v>
      </c>
      <c r="U31" s="15">
        <f t="shared" si="1"/>
        <v>0.9559052169440998</v>
      </c>
      <c r="V31" s="15">
        <f t="shared" si="2"/>
        <v>2.1174013776910167E-2</v>
      </c>
      <c r="W31" s="15">
        <f t="shared" si="3"/>
        <v>2.0403744602276872E-2</v>
      </c>
    </row>
    <row r="32" spans="1:23" ht="80.25" thickTop="1" thickBot="1">
      <c r="A32" s="7" t="s">
        <v>27</v>
      </c>
      <c r="B32" s="7" t="s">
        <v>52</v>
      </c>
      <c r="C32" s="7" t="s">
        <v>29</v>
      </c>
      <c r="D32" s="7" t="s">
        <v>18</v>
      </c>
      <c r="E32" s="7" t="s">
        <v>19</v>
      </c>
      <c r="F32" s="7" t="s">
        <v>20</v>
      </c>
      <c r="G32" s="7" t="s">
        <v>21</v>
      </c>
      <c r="H32" s="8" t="s">
        <v>53</v>
      </c>
      <c r="I32" s="4">
        <v>1100000000</v>
      </c>
      <c r="J32" s="4">
        <v>0</v>
      </c>
      <c r="K32" s="4">
        <v>0</v>
      </c>
      <c r="L32" s="4">
        <v>1100000000</v>
      </c>
      <c r="M32" s="4">
        <v>0</v>
      </c>
      <c r="N32" s="11">
        <f>+L32-M32</f>
        <v>1100000000</v>
      </c>
      <c r="O32" s="4">
        <v>1100000000</v>
      </c>
      <c r="P32" s="4">
        <v>0</v>
      </c>
      <c r="Q32" s="4">
        <v>173771622.63999999</v>
      </c>
      <c r="R32" s="4">
        <v>0</v>
      </c>
      <c r="S32" s="4">
        <v>0</v>
      </c>
      <c r="T32" s="5">
        <f t="shared" si="0"/>
        <v>926228377.36000001</v>
      </c>
      <c r="U32" s="6">
        <f t="shared" si="1"/>
        <v>0.15797420239999999</v>
      </c>
      <c r="V32" s="6">
        <f t="shared" si="2"/>
        <v>0</v>
      </c>
      <c r="W32" s="6">
        <f t="shared" si="3"/>
        <v>0</v>
      </c>
    </row>
    <row r="33" spans="1:23" ht="80.25" thickTop="1" thickBot="1">
      <c r="A33" s="7" t="s">
        <v>27</v>
      </c>
      <c r="B33" s="7" t="s">
        <v>52</v>
      </c>
      <c r="C33" s="7" t="s">
        <v>29</v>
      </c>
      <c r="D33" s="7" t="s">
        <v>18</v>
      </c>
      <c r="E33" s="7" t="s">
        <v>19</v>
      </c>
      <c r="F33" s="7" t="s">
        <v>24</v>
      </c>
      <c r="G33" s="7" t="s">
        <v>21</v>
      </c>
      <c r="H33" s="8" t="s">
        <v>53</v>
      </c>
      <c r="I33" s="4">
        <v>1000000000</v>
      </c>
      <c r="J33" s="4">
        <v>0</v>
      </c>
      <c r="K33" s="4">
        <v>0</v>
      </c>
      <c r="L33" s="4">
        <v>1000000000</v>
      </c>
      <c r="M33" s="4">
        <v>100000000</v>
      </c>
      <c r="N33" s="11">
        <f>+L33-M33</f>
        <v>900000000</v>
      </c>
      <c r="O33" s="4">
        <v>893000000</v>
      </c>
      <c r="P33" s="4">
        <v>7000000</v>
      </c>
      <c r="Q33" s="4">
        <v>802526590</v>
      </c>
      <c r="R33" s="4">
        <v>421731445</v>
      </c>
      <c r="S33" s="4">
        <v>421731445</v>
      </c>
      <c r="T33" s="5">
        <f t="shared" si="0"/>
        <v>97473410</v>
      </c>
      <c r="U33" s="6">
        <f t="shared" si="1"/>
        <v>0.89169621111111108</v>
      </c>
      <c r="V33" s="6">
        <f t="shared" si="2"/>
        <v>0.46859049444444445</v>
      </c>
      <c r="W33" s="6">
        <f t="shared" si="3"/>
        <v>0.46859049444444445</v>
      </c>
    </row>
    <row r="34" spans="1:23" ht="57.75" thickTop="1" thickBot="1">
      <c r="A34" s="7" t="s">
        <v>27</v>
      </c>
      <c r="B34" s="7" t="s">
        <v>52</v>
      </c>
      <c r="C34" s="7" t="s">
        <v>29</v>
      </c>
      <c r="D34" s="7" t="s">
        <v>22</v>
      </c>
      <c r="E34" s="7" t="s">
        <v>19</v>
      </c>
      <c r="F34" s="7" t="s">
        <v>20</v>
      </c>
      <c r="G34" s="7" t="s">
        <v>21</v>
      </c>
      <c r="H34" s="8" t="s">
        <v>54</v>
      </c>
      <c r="I34" s="4">
        <v>1027000000</v>
      </c>
      <c r="J34" s="4">
        <v>0</v>
      </c>
      <c r="K34" s="4">
        <v>0</v>
      </c>
      <c r="L34" s="4">
        <v>1027000000</v>
      </c>
      <c r="M34" s="4">
        <v>100000000</v>
      </c>
      <c r="N34" s="11">
        <f>+L34-M34</f>
        <v>927000000</v>
      </c>
      <c r="O34" s="4">
        <v>836393133.45000005</v>
      </c>
      <c r="P34" s="4">
        <v>90606866.549999997</v>
      </c>
      <c r="Q34" s="4">
        <v>687732340</v>
      </c>
      <c r="R34" s="4">
        <v>195530748.5</v>
      </c>
      <c r="S34" s="4">
        <v>195530748.5</v>
      </c>
      <c r="T34" s="5">
        <f t="shared" si="0"/>
        <v>239267660</v>
      </c>
      <c r="U34" s="6">
        <f t="shared" si="1"/>
        <v>0.74189033441208196</v>
      </c>
      <c r="V34" s="6">
        <f t="shared" si="2"/>
        <v>0.21092853128371089</v>
      </c>
      <c r="W34" s="6">
        <f t="shared" si="3"/>
        <v>0.21092853128371089</v>
      </c>
    </row>
    <row r="35" spans="1:23" ht="35.25" customHeight="1" thickTop="1" thickBot="1">
      <c r="A35" s="3" t="s">
        <v>27</v>
      </c>
      <c r="B35" s="3"/>
      <c r="C35" s="3"/>
      <c r="D35" s="3"/>
      <c r="E35" s="3"/>
      <c r="F35" s="3"/>
      <c r="G35" s="3"/>
      <c r="H35" s="12" t="s">
        <v>64</v>
      </c>
      <c r="I35" s="13">
        <f>+I32+I33+I34</f>
        <v>3127000000</v>
      </c>
      <c r="J35" s="13">
        <f t="shared" ref="J35:S35" si="8">+J32+J33+J34</f>
        <v>0</v>
      </c>
      <c r="K35" s="13">
        <f t="shared" si="8"/>
        <v>0</v>
      </c>
      <c r="L35" s="13">
        <f t="shared" si="8"/>
        <v>3127000000</v>
      </c>
      <c r="M35" s="13">
        <f t="shared" si="8"/>
        <v>200000000</v>
      </c>
      <c r="N35" s="13">
        <f t="shared" si="8"/>
        <v>2927000000</v>
      </c>
      <c r="O35" s="13">
        <f t="shared" si="8"/>
        <v>2829393133.4499998</v>
      </c>
      <c r="P35" s="13">
        <f t="shared" si="8"/>
        <v>97606866.549999997</v>
      </c>
      <c r="Q35" s="13">
        <f t="shared" si="8"/>
        <v>1664030552.6399999</v>
      </c>
      <c r="R35" s="13">
        <f t="shared" si="8"/>
        <v>617262193.5</v>
      </c>
      <c r="S35" s="13">
        <f t="shared" si="8"/>
        <v>617262193.5</v>
      </c>
      <c r="T35" s="14">
        <f>+N35-Q35</f>
        <v>1262969447.3600001</v>
      </c>
      <c r="U35" s="15">
        <f t="shared" si="1"/>
        <v>0.56851060903313966</v>
      </c>
      <c r="V35" s="15">
        <f t="shared" si="2"/>
        <v>0.21088561445165699</v>
      </c>
      <c r="W35" s="15">
        <f t="shared" si="3"/>
        <v>0.21088561445165699</v>
      </c>
    </row>
    <row r="36" spans="1:23" ht="47.25" customHeight="1" thickTop="1" thickBot="1">
      <c r="A36" s="16" t="s">
        <v>27</v>
      </c>
      <c r="B36" s="16"/>
      <c r="C36" s="16"/>
      <c r="D36" s="16"/>
      <c r="E36" s="16"/>
      <c r="F36" s="16"/>
      <c r="G36" s="16"/>
      <c r="H36" s="17" t="s">
        <v>57</v>
      </c>
      <c r="I36" s="18">
        <f>+I8+I26+I31+I35</f>
        <v>113537000000</v>
      </c>
      <c r="J36" s="18">
        <f t="shared" ref="J36:S36" si="9">+J8+J26+J31+J35</f>
        <v>3000000000</v>
      </c>
      <c r="K36" s="18">
        <f t="shared" si="9"/>
        <v>3000000000</v>
      </c>
      <c r="L36" s="18">
        <f t="shared" si="9"/>
        <v>113537000000</v>
      </c>
      <c r="M36" s="18">
        <f t="shared" si="9"/>
        <v>3800000000</v>
      </c>
      <c r="N36" s="18">
        <f t="shared" si="9"/>
        <v>109737000000</v>
      </c>
      <c r="O36" s="18">
        <f t="shared" si="9"/>
        <v>107734605284.94</v>
      </c>
      <c r="P36" s="18">
        <f t="shared" si="9"/>
        <v>2002394715.0599999</v>
      </c>
      <c r="Q36" s="18">
        <f t="shared" si="9"/>
        <v>95272731780.899994</v>
      </c>
      <c r="R36" s="18">
        <f t="shared" si="9"/>
        <v>6643990816.1199999</v>
      </c>
      <c r="S36" s="18">
        <f t="shared" si="9"/>
        <v>6594105300.1199989</v>
      </c>
      <c r="T36" s="19">
        <f>+N36-Q36</f>
        <v>14464268219.100006</v>
      </c>
      <c r="U36" s="20">
        <f t="shared" ref="U36" si="10">+Q36/N36</f>
        <v>0.86819151043768272</v>
      </c>
      <c r="V36" s="20">
        <f t="shared" ref="V36" si="11">+R36/N36</f>
        <v>6.0544673320028795E-2</v>
      </c>
      <c r="W36" s="20">
        <f t="shared" ref="W36" si="12">+S36/N36</f>
        <v>6.0090081741983097E-2</v>
      </c>
    </row>
    <row r="37" spans="1:23" ht="15.75" thickTop="1">
      <c r="A37" s="9" t="s">
        <v>69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"/>
      <c r="R37" s="2"/>
      <c r="S37" s="2"/>
      <c r="T37" s="2"/>
      <c r="U37" s="2"/>
      <c r="V37" s="2"/>
      <c r="W37" s="2"/>
    </row>
    <row r="38" spans="1:23">
      <c r="A38" s="9" t="s">
        <v>70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2"/>
      <c r="R38" s="2"/>
      <c r="S38" s="2"/>
      <c r="T38" s="2"/>
      <c r="U38" s="2"/>
      <c r="V38" s="2"/>
      <c r="W38" s="2"/>
    </row>
    <row r="39" spans="1:23">
      <c r="A39" s="9" t="s">
        <v>71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"/>
      <c r="R39" s="2"/>
      <c r="S39" s="2"/>
      <c r="T39" s="2"/>
      <c r="U39" s="2"/>
      <c r="V39" s="2"/>
      <c r="W39" s="2"/>
    </row>
    <row r="40" spans="1:23">
      <c r="A40" s="10" t="s">
        <v>72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2"/>
      <c r="R40" s="2"/>
      <c r="S40" s="2"/>
      <c r="T40" s="2"/>
      <c r="U40" s="2"/>
      <c r="V40" s="2"/>
      <c r="W40" s="2"/>
    </row>
    <row r="41" spans="1:23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9:23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9:23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9:23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9:23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9:23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9:23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9:23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9:23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9:23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</sheetData>
  <mergeCells count="4">
    <mergeCell ref="A1:W1"/>
    <mergeCell ref="A2:W2"/>
    <mergeCell ref="A3:W3"/>
    <mergeCell ref="S4:W4"/>
  </mergeCells>
  <printOptions horizontalCentered="1"/>
  <pageMargins left="0.78740157480314965" right="0.19685039370078741" top="0.78740157480314965" bottom="0.78740157480314965" header="0.78740157480314965" footer="0.78740157480314965"/>
  <pageSetup paperSize="5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2018-06-13T23:24:41Z</cp:lastPrinted>
  <dcterms:created xsi:type="dcterms:W3CDTF">2018-06-01T13:37:10Z</dcterms:created>
  <dcterms:modified xsi:type="dcterms:W3CDTF">2018-06-13T23:24:45Z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