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<sst xmlns="http://schemas.openxmlformats.org/spreadsheetml/2006/main" count="78" uniqueCount="41">
  <si>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</si>
  <si>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</si>
  <si>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</si>
  <si>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</si>
  <si>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</si>
  <si>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</si>
  <si>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</si>
  <si>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</si>
  <si>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</si>
  <si>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</si>
  <si>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</si>
  <si>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</si>
  <si>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</si>
  <si>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</si>
  <si>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</si>
  <si>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</si>
  <si>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</si>
  <si>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</si>
  <si>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</si>
  <si>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</si>
  <si>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</si>
  <si>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</si>
  <si>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</si>
  <si>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</si>
  <si>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</si>
  <si>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</si>
  <si>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</si>
  <si>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</si>
  <si>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</si>
  <si>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</si>
  <si>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</si>
  <si>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</si>
  <si>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</si>
  <si>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</si>
  <si>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</si>
  <si>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INFORME DE EJECUCIÓN PRESUPUESTAL ACUMULADA MAYO 31 DE 2018</t>
  </si>
  <si>
    <t>FECHA DE GENERACIÓN: JUNIO 01 DE 2018</t>
  </si>
  <si>
    <t>APLAZAMIENTOS</t>
  </si>
  <si>
    <t>APROPIACION VIGENTE DESPUES DE APLAZAMIENTOS</t>
  </si>
  <si>
    <t>APLAZAMIENTOS Y BLOQUEOS</t>
  </si>
  <si>
    <t>APROPIACIÓN VIGENTE DESPUES DE APLAZAMIENTOS Y BLOQUEOS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</si>
</sst>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7" fillId="33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4" fontId="9" fillId="0" borderId="13" xfId="0" applyNumberFormat="1" applyFont="1" applyBorder="1" applyAlignment="1">
      <alignment/>
    </xf>
    <xf numFmtId="10" fontId="7" fillId="33" borderId="14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Fill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19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right" vertical="center" wrapText="1"/>
    </xf>
    <xf numFmtId="10" fontId="0" fillId="0" borderId="14" xfId="0" applyNumberFormat="1" applyFont="1" applyFill="1" applyBorder="1" applyAlignment="1">
      <alignment horizontal="right" vertical="center" wrapText="1"/>
    </xf>
    <xf numFmtId="10" fontId="5" fillId="0" borderId="14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 wrapText="1"/>
    </xf>
    <xf numFmtId="10" fontId="61" fillId="33" borderId="18" xfId="0" applyNumberFormat="1" applyFont="1" applyFill="1" applyBorder="1" applyAlignment="1">
      <alignment horizontal="right" vertical="center" wrapText="1"/>
    </xf>
    <xf numFmtId="10" fontId="5" fillId="33" borderId="19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/>
    </xf>
    <xf numFmtId="0" fontId="13" fillId="33" borderId="18" xfId="0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horizontal="right" vertical="center" wrapText="1"/>
    </xf>
    <xf numFmtId="4" fontId="63" fillId="34" borderId="21" xfId="0" applyNumberFormat="1" applyFont="1" applyFill="1" applyBorder="1" applyAlignment="1">
      <alignment horizontal="center" vertical="justify" wrapText="1"/>
    </xf>
    <xf numFmtId="0" fontId="63" fillId="35" borderId="21" xfId="0" applyFont="1" applyFill="1" applyBorder="1" applyAlignment="1">
      <alignment horizontal="center" vertical="center"/>
    </xf>
    <xf numFmtId="0" fontId="63" fillId="36" borderId="22" xfId="0" applyFont="1" applyFill="1" applyBorder="1" applyAlignment="1">
      <alignment horizontal="center" vertical="justify" wrapText="1"/>
    </xf>
    <xf numFmtId="0" fontId="63" fillId="37" borderId="23" xfId="0" applyFont="1" applyFill="1" applyBorder="1" applyAlignment="1">
      <alignment/>
    </xf>
    <xf numFmtId="0" fontId="63" fillId="38" borderId="21" xfId="0" applyFont="1" applyFill="1" applyBorder="1" applyAlignment="1">
      <alignment horizontal="center" vertical="justify" wrapText="1"/>
    </xf>
    <xf numFmtId="0" fontId="63" fillId="39" borderId="21" xfId="0" applyFont="1" applyFill="1" applyBorder="1" applyAlignment="1">
      <alignment horizontal="center" vertical="justify"/>
    </xf>
    <xf numFmtId="0" fontId="63" fillId="40" borderId="24" xfId="0" applyFont="1" applyFill="1" applyBorder="1" applyAlignment="1">
      <alignment horizontal="center" vertical="justify"/>
    </xf>
    <xf numFmtId="0" fontId="63" fillId="41" borderId="21" xfId="0" applyFont="1" applyFill="1" applyBorder="1" applyAlignment="1">
      <alignment horizontal="center" vertical="center"/>
    </xf>
    <xf numFmtId="4" fontId="63" fillId="42" borderId="21" xfId="0" applyNumberFormat="1" applyFont="1" applyFill="1" applyBorder="1" applyAlignment="1">
      <alignment horizontal="center" vertical="justify" wrapText="1"/>
    </xf>
    <xf numFmtId="4" fontId="63" fillId="43" borderId="24" xfId="0" applyNumberFormat="1" applyFont="1" applyFill="1" applyBorder="1" applyAlignment="1">
      <alignment horizontal="center" vertical="justify" wrapText="1"/>
    </xf>
    <xf numFmtId="0" fontId="63" fillId="44" borderId="21" xfId="0" applyFont="1" applyFill="1" applyBorder="1" applyAlignment="1">
      <alignment horizontal="center" vertical="justify" wrapText="1"/>
    </xf>
    <xf numFmtId="0" fontId="63" fillId="45" borderId="21" xfId="0" applyFont="1" applyFill="1" applyBorder="1" applyAlignment="1">
      <alignment horizontal="center" vertical="justify"/>
    </xf>
    <xf numFmtId="0" fontId="63" fillId="46" borderId="24" xfId="0" applyFont="1" applyFill="1" applyBorder="1" applyAlignment="1">
      <alignment horizontal="center" vertical="justify"/>
    </xf>
    <xf numFmtId="0" fontId="63" fillId="47" borderId="23" xfId="0" applyFont="1" applyFill="1" applyBorder="1" applyAlignment="1">
      <alignment/>
    </xf>
    <xf numFmtId="0" fontId="63" fillId="48" borderId="22" xfId="0" applyFont="1" applyFill="1" applyBorder="1" applyAlignment="1">
      <alignment horizontal="center" vertical="justify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28">
      <selection activeCell="J39" sqref="J39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9.28125" style="0" customWidth="1"/>
    <col min="15" max="15" width="17.421875" style="0" bestFit="1" customWidth="1"/>
  </cols>
  <sheetData>
    <row r="1" spans="1:14" ht="18">
      <c r="A1" s="98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24" t="s">
        <v>29</v>
      </c>
    </row>
    <row r="2" spans="1:13" ht="18">
      <c r="A2" s="98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2"/>
    </row>
    <row r="4" spans="3:13" ht="24" customHeight="1" thickBot="1">
      <c r="C4" s="1"/>
      <c r="D4" s="1"/>
      <c r="E4" s="1"/>
      <c r="F4" s="1"/>
      <c r="G4" s="1"/>
      <c r="H4" s="1"/>
      <c r="I4" s="1"/>
      <c r="J4" s="53" t="s">
        <v>36</v>
      </c>
      <c r="K4" s="53"/>
      <c r="L4" s="53"/>
      <c r="M4" s="53"/>
    </row>
    <row r="5" spans="1:13" ht="51" customHeight="1" thickBot="1" thickTop="1">
      <c r="A5" s="96"/>
      <c r="B5" s="90" t="s">
        <v>8</v>
      </c>
      <c r="C5" s="91" t="s">
        <v>25</v>
      </c>
      <c r="D5" s="93" t="s">
        <v>12</v>
      </c>
      <c r="E5" s="83" t="s">
        <v>39</v>
      </c>
      <c r="F5" s="83" t="s">
        <v>40</v>
      </c>
      <c r="G5" s="93" t="s">
        <v>19</v>
      </c>
      <c r="H5" s="93" t="s">
        <v>17</v>
      </c>
      <c r="I5" s="93" t="s">
        <v>22</v>
      </c>
      <c r="J5" s="97" t="s">
        <v>13</v>
      </c>
      <c r="K5" s="93" t="s">
        <v>16</v>
      </c>
      <c r="L5" s="94" t="s">
        <v>14</v>
      </c>
      <c r="M5" s="95" t="s">
        <v>15</v>
      </c>
    </row>
    <row r="6" spans="1:13" ht="7.5" customHeight="1">
      <c r="A6" s="58"/>
      <c r="B6" s="38"/>
      <c r="C6" s="38"/>
      <c r="D6" s="44"/>
      <c r="E6" s="44"/>
      <c r="F6" s="44"/>
      <c r="G6" s="44"/>
      <c r="H6" s="44"/>
      <c r="I6" s="44"/>
      <c r="J6" s="37"/>
      <c r="K6" s="44"/>
      <c r="L6" s="44"/>
      <c r="M6" s="70"/>
    </row>
    <row r="7" spans="1:13" ht="23.25" customHeight="1">
      <c r="A7" s="71" t="s">
        <v>4</v>
      </c>
      <c r="B7" s="25" t="s">
        <v>0</v>
      </c>
      <c r="C7" s="16">
        <f>+C23+C39</f>
        <v>363058641598</v>
      </c>
      <c r="D7" s="16">
        <f aca="true" t="shared" si="0" ref="D7:I7">SUM(D8:D11)</f>
        <v>363058641598</v>
      </c>
      <c r="E7" s="16">
        <f t="shared" si="0"/>
        <v>4986228000</v>
      </c>
      <c r="F7" s="16">
        <f t="shared" si="0"/>
        <v>358072413598</v>
      </c>
      <c r="G7" s="16">
        <f t="shared" si="0"/>
        <v>270580013912.66998</v>
      </c>
      <c r="H7" s="16">
        <f t="shared" si="0"/>
        <v>146405663517.06</v>
      </c>
      <c r="I7" s="16">
        <f t="shared" si="0"/>
        <v>125715430405.48999</v>
      </c>
      <c r="J7" s="6">
        <f>+F7-G7</f>
        <v>87492399685.33002</v>
      </c>
      <c r="K7" s="22">
        <f>+G7/F7</f>
        <v>0.7556572459570823</v>
      </c>
      <c r="L7" s="22">
        <f>+H7/F7</f>
        <v>0.4088716638233584</v>
      </c>
      <c r="M7" s="72">
        <f>+I7/F7</f>
        <v>0.351089404353355</v>
      </c>
    </row>
    <row r="8" spans="1:13" ht="21.75" customHeight="1">
      <c r="A8" s="62"/>
      <c r="B8" s="26" t="s">
        <v>1</v>
      </c>
      <c r="C8" s="17">
        <f>+C24+C40</f>
        <v>54176937657</v>
      </c>
      <c r="D8" s="17">
        <f aca="true" t="shared" si="1" ref="D8:I9">+D24+D40</f>
        <v>54176937657</v>
      </c>
      <c r="E8" s="17">
        <f aca="true" t="shared" si="2" ref="E8:G10">+E24+E40</f>
        <v>540453657</v>
      </c>
      <c r="F8" s="17">
        <f t="shared" si="2"/>
        <v>53636484000</v>
      </c>
      <c r="G8" s="17">
        <f t="shared" si="2"/>
        <v>25042024253.579998</v>
      </c>
      <c r="H8" s="17">
        <f t="shared" si="1"/>
        <v>20067401538.07</v>
      </c>
      <c r="I8" s="17">
        <f t="shared" si="1"/>
        <v>20021161181.07</v>
      </c>
      <c r="J8" s="35">
        <f>+F8-G8</f>
        <v>28594459746.420002</v>
      </c>
      <c r="K8" s="36">
        <f>+G8/F8</f>
        <v>0.4668841502284154</v>
      </c>
      <c r="L8" s="36">
        <f>+H8/F8</f>
        <v>0.37413715518843477</v>
      </c>
      <c r="M8" s="73">
        <f>+I8/F8</f>
        <v>0.37327504877221257</v>
      </c>
    </row>
    <row r="9" spans="1:13" ht="24" customHeight="1">
      <c r="A9" s="62"/>
      <c r="B9" s="26" t="s">
        <v>2</v>
      </c>
      <c r="C9" s="17">
        <f>+C25+C41</f>
        <v>30513168000</v>
      </c>
      <c r="D9" s="17">
        <f t="shared" si="1"/>
        <v>30513168000</v>
      </c>
      <c r="E9" s="17">
        <f t="shared" si="2"/>
        <v>0</v>
      </c>
      <c r="F9" s="17">
        <f t="shared" si="2"/>
        <v>30513168000</v>
      </c>
      <c r="G9" s="17">
        <f t="shared" si="2"/>
        <v>25832940495.33</v>
      </c>
      <c r="H9" s="17">
        <f t="shared" si="1"/>
        <v>20878896302.890003</v>
      </c>
      <c r="I9" s="17">
        <f t="shared" si="1"/>
        <v>20821703548.32</v>
      </c>
      <c r="J9" s="35">
        <f>+F9-G9</f>
        <v>4680227504.669998</v>
      </c>
      <c r="K9" s="36">
        <f>+G9/F9</f>
        <v>0.8466161394755864</v>
      </c>
      <c r="L9" s="36">
        <f>+H9/F9</f>
        <v>0.6842585569249973</v>
      </c>
      <c r="M9" s="73">
        <f>+I9/F9</f>
        <v>0.6823841938772139</v>
      </c>
    </row>
    <row r="10" spans="1:13" ht="25.5" customHeight="1">
      <c r="A10" s="62"/>
      <c r="B10" s="26" t="s">
        <v>9</v>
      </c>
      <c r="C10" s="17">
        <f>+C26+C42</f>
        <v>86450827845</v>
      </c>
      <c r="D10" s="17">
        <f>+D26+D42</f>
        <v>86450827845</v>
      </c>
      <c r="E10" s="17">
        <f t="shared" si="2"/>
        <v>4445774343</v>
      </c>
      <c r="F10" s="17">
        <f t="shared" si="2"/>
        <v>82005053502</v>
      </c>
      <c r="G10" s="17">
        <f t="shared" si="2"/>
        <v>27787341067.76</v>
      </c>
      <c r="H10" s="17">
        <f>+H26+H42</f>
        <v>27757980273.18</v>
      </c>
      <c r="I10" s="17">
        <f>+I26+I42</f>
        <v>27757980273.18</v>
      </c>
      <c r="J10" s="35">
        <f>+F10-G10</f>
        <v>54217712434.240005</v>
      </c>
      <c r="K10" s="36">
        <f>+G10/F10</f>
        <v>0.3388491304024611</v>
      </c>
      <c r="L10" s="36">
        <f>+H10/F10</f>
        <v>0.3384910939970671</v>
      </c>
      <c r="M10" s="73">
        <f>+I10/F10</f>
        <v>0.3384910939970671</v>
      </c>
    </row>
    <row r="11" spans="1:13" ht="24.75" customHeight="1">
      <c r="A11" s="62"/>
      <c r="B11" s="26" t="s">
        <v>10</v>
      </c>
      <c r="C11" s="17">
        <f aca="true" t="shared" si="3" ref="C11:I11">+C27</f>
        <v>191917708096</v>
      </c>
      <c r="D11" s="17">
        <f t="shared" si="3"/>
        <v>191917708096</v>
      </c>
      <c r="E11" s="17">
        <f>+E27</f>
        <v>0</v>
      </c>
      <c r="F11" s="17">
        <f>+F27</f>
        <v>191917708096</v>
      </c>
      <c r="G11" s="17">
        <f>+G27</f>
        <v>191917708096</v>
      </c>
      <c r="H11" s="17">
        <f t="shared" si="3"/>
        <v>77701385402.92</v>
      </c>
      <c r="I11" s="17">
        <f t="shared" si="3"/>
        <v>57114585402.92</v>
      </c>
      <c r="J11" s="35">
        <f>+F11-G11</f>
        <v>0</v>
      </c>
      <c r="K11" s="36">
        <f>+G11/F11</f>
        <v>1</v>
      </c>
      <c r="L11" s="36">
        <f>+H11/F11</f>
        <v>0.4048682436539553</v>
      </c>
      <c r="M11" s="73">
        <f>+I11/F11</f>
        <v>0.2975993511466407</v>
      </c>
    </row>
    <row r="12" spans="1:13" ht="6.75" customHeight="1">
      <c r="A12" s="62"/>
      <c r="B12" s="18"/>
      <c r="C12" s="17"/>
      <c r="D12" s="17"/>
      <c r="E12" s="17"/>
      <c r="F12" s="17"/>
      <c r="G12" s="17"/>
      <c r="H12" s="17"/>
      <c r="I12" s="17"/>
      <c r="J12" s="7"/>
      <c r="K12" s="5"/>
      <c r="L12" s="23"/>
      <c r="M12" s="74"/>
    </row>
    <row r="13" spans="1:13" ht="37.5" customHeight="1">
      <c r="A13" s="75" t="s">
        <v>5</v>
      </c>
      <c r="B13" s="25" t="s">
        <v>3</v>
      </c>
      <c r="C13" s="16">
        <f aca="true" t="shared" si="4" ref="C13:I13">+C29+C43</f>
        <v>113537000000</v>
      </c>
      <c r="D13" s="16">
        <f t="shared" si="4"/>
        <v>113537000000</v>
      </c>
      <c r="E13" s="16">
        <f t="shared" si="4"/>
        <v>3800000000</v>
      </c>
      <c r="F13" s="16">
        <f>+F29+F43</f>
        <v>109737000000</v>
      </c>
      <c r="G13" s="16">
        <f t="shared" si="4"/>
        <v>95272731780.9</v>
      </c>
      <c r="H13" s="16">
        <f t="shared" si="4"/>
        <v>6643990816.12</v>
      </c>
      <c r="I13" s="16">
        <f t="shared" si="4"/>
        <v>6594105300.12</v>
      </c>
      <c r="J13" s="6">
        <f>+F13-G13</f>
        <v>14464268219.100006</v>
      </c>
      <c r="K13" s="22">
        <f>+G13/F13</f>
        <v>0.8681915104376827</v>
      </c>
      <c r="L13" s="22">
        <f>+H13/F13</f>
        <v>0.060544673320028795</v>
      </c>
      <c r="M13" s="72">
        <f>+I13/F13</f>
        <v>0.060090081741983103</v>
      </c>
    </row>
    <row r="14" spans="1:13" ht="11.25" customHeight="1">
      <c r="A14" s="63"/>
      <c r="B14" s="19"/>
      <c r="C14" s="20"/>
      <c r="D14" s="21"/>
      <c r="E14" s="21"/>
      <c r="F14" s="21"/>
      <c r="G14" s="21"/>
      <c r="H14" s="21"/>
      <c r="I14" s="21"/>
      <c r="J14" s="7"/>
      <c r="K14" s="5"/>
      <c r="L14" s="5"/>
      <c r="M14" s="74"/>
    </row>
    <row r="15" spans="1:13" ht="19.5" customHeight="1" thickBot="1">
      <c r="A15" s="76" t="s">
        <v>6</v>
      </c>
      <c r="B15" s="65" t="s">
        <v>7</v>
      </c>
      <c r="C15" s="66">
        <f>+C31+C45</f>
        <v>476595641598</v>
      </c>
      <c r="D15" s="66">
        <f>+D7+D13</f>
        <v>476595641598</v>
      </c>
      <c r="E15" s="66">
        <f>+E7+E13</f>
        <v>8786228000</v>
      </c>
      <c r="F15" s="66">
        <f>+F31+F45</f>
        <v>469495641598</v>
      </c>
      <c r="G15" s="66">
        <f>+G7+G13</f>
        <v>365852745693.56995</v>
      </c>
      <c r="H15" s="66">
        <f>+H7+H13</f>
        <v>153049654333.18</v>
      </c>
      <c r="I15" s="66">
        <f>+I7+I13</f>
        <v>132309535705.60999</v>
      </c>
      <c r="J15" s="77">
        <f>+F15-G15</f>
        <v>103642895904.43005</v>
      </c>
      <c r="K15" s="78">
        <f>+G15/F15</f>
        <v>0.7792463087587658</v>
      </c>
      <c r="L15" s="78">
        <f>+H15/F15</f>
        <v>0.3259873804413863</v>
      </c>
      <c r="M15" s="79">
        <f>+I15/F15</f>
        <v>0.28181206380377527</v>
      </c>
    </row>
    <row r="16" spans="3:13" ht="9.75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00" t="s">
        <v>26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5" customHeight="1">
      <c r="A18" s="100" t="s">
        <v>35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1.25" customHeight="1" hidden="1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28.5" customHeight="1" thickBot="1">
      <c r="C20" s="1"/>
      <c r="D20" s="1"/>
      <c r="E20" s="1"/>
      <c r="F20" s="1"/>
      <c r="G20" s="1"/>
      <c r="H20" s="1"/>
      <c r="I20" s="2"/>
      <c r="J20" s="9"/>
      <c r="K20" s="9"/>
      <c r="L20" s="9"/>
      <c r="M20" s="9"/>
    </row>
    <row r="21" spans="1:13" ht="48.75" customHeight="1" thickBot="1" thickTop="1">
      <c r="A21" s="86"/>
      <c r="B21" s="84" t="s">
        <v>8</v>
      </c>
      <c r="C21" s="83" t="s">
        <v>25</v>
      </c>
      <c r="D21" s="83" t="s">
        <v>12</v>
      </c>
      <c r="E21" s="83" t="s">
        <v>37</v>
      </c>
      <c r="F21" s="83" t="s">
        <v>38</v>
      </c>
      <c r="G21" s="83" t="s">
        <v>19</v>
      </c>
      <c r="H21" s="83" t="s">
        <v>23</v>
      </c>
      <c r="I21" s="83" t="s">
        <v>18</v>
      </c>
      <c r="J21" s="85" t="s">
        <v>13</v>
      </c>
      <c r="K21" s="87" t="s">
        <v>16</v>
      </c>
      <c r="L21" s="88" t="s">
        <v>14</v>
      </c>
      <c r="M21" s="89" t="s">
        <v>15</v>
      </c>
    </row>
    <row r="22" spans="1:13" ht="13.5" customHeight="1">
      <c r="A22" s="58"/>
      <c r="B22" s="38"/>
      <c r="C22" s="39"/>
      <c r="D22" s="40"/>
      <c r="E22" s="40"/>
      <c r="F22" s="40"/>
      <c r="G22" s="40"/>
      <c r="H22" s="40"/>
      <c r="I22" s="40"/>
      <c r="J22" s="42"/>
      <c r="K22" s="43"/>
      <c r="L22" s="43"/>
      <c r="M22" s="54"/>
    </row>
    <row r="23" spans="1:13" ht="19.5" customHeight="1">
      <c r="A23" s="71" t="s">
        <v>4</v>
      </c>
      <c r="B23" s="27" t="s">
        <v>0</v>
      </c>
      <c r="C23" s="16">
        <f aca="true" t="shared" si="5" ref="C23:I23">SUM(C24:C27)</f>
        <v>349154111598</v>
      </c>
      <c r="D23" s="16">
        <f>SUM(D24:D27)</f>
        <v>349154111598</v>
      </c>
      <c r="E23" s="16">
        <f>SUM(E24:E27)</f>
        <v>3300000000</v>
      </c>
      <c r="F23" s="16">
        <f>+D23-E23</f>
        <v>345854111598</v>
      </c>
      <c r="G23" s="16">
        <f t="shared" si="5"/>
        <v>264956208903.78</v>
      </c>
      <c r="H23" s="16">
        <f t="shared" si="5"/>
        <v>141364770869.38</v>
      </c>
      <c r="I23" s="16">
        <f t="shared" si="5"/>
        <v>120690788974.14</v>
      </c>
      <c r="J23" s="11">
        <f>+F23-G23</f>
        <v>80897902694.22</v>
      </c>
      <c r="K23" s="12">
        <f>+G23/F23</f>
        <v>0.7660924072279041</v>
      </c>
      <c r="L23" s="12">
        <f>+H23/F23</f>
        <v>0.40874104464513034</v>
      </c>
      <c r="M23" s="55">
        <f>+I23/F23</f>
        <v>0.3489644475137069</v>
      </c>
    </row>
    <row r="24" spans="1:13" ht="19.5" customHeight="1">
      <c r="A24" s="62"/>
      <c r="B24" s="28" t="s">
        <v>1</v>
      </c>
      <c r="C24" s="17">
        <v>43192000000</v>
      </c>
      <c r="D24" s="17">
        <v>43192000000</v>
      </c>
      <c r="E24" s="17"/>
      <c r="F24" s="51">
        <f aca="true" t="shared" si="6" ref="F24:F31">+D24-E24</f>
        <v>43192000000</v>
      </c>
      <c r="G24" s="17">
        <v>20564343868.3</v>
      </c>
      <c r="H24" s="17">
        <v>15649755109.79</v>
      </c>
      <c r="I24" s="17">
        <v>15603514752.79</v>
      </c>
      <c r="J24" s="34">
        <f>+F24-G24</f>
        <v>22627656131.7</v>
      </c>
      <c r="K24" s="15">
        <f>+G24/F24</f>
        <v>0.47611464781209484</v>
      </c>
      <c r="L24" s="15">
        <f>+H24/F24</f>
        <v>0.36232994790215783</v>
      </c>
      <c r="M24" s="56">
        <f>+I24/F24</f>
        <v>0.3612593710129191</v>
      </c>
    </row>
    <row r="25" spans="1:13" ht="19.5" customHeight="1">
      <c r="A25" s="62"/>
      <c r="B25" s="28" t="s">
        <v>2</v>
      </c>
      <c r="C25" s="17">
        <v>28739350000</v>
      </c>
      <c r="D25" s="17">
        <v>28739350000</v>
      </c>
      <c r="E25" s="17"/>
      <c r="F25" s="51">
        <f t="shared" si="6"/>
        <v>28739350000</v>
      </c>
      <c r="G25" s="17">
        <v>24686815871.72</v>
      </c>
      <c r="H25" s="17">
        <v>20255650083.49</v>
      </c>
      <c r="I25" s="17">
        <v>20214708545.25</v>
      </c>
      <c r="J25" s="34">
        <f>+F25-G25</f>
        <v>4052534128.279999</v>
      </c>
      <c r="K25" s="15">
        <f>+G25/F25</f>
        <v>0.8589900562023846</v>
      </c>
      <c r="L25" s="15">
        <f>+H25/F25</f>
        <v>0.7048054351782487</v>
      </c>
      <c r="M25" s="56">
        <f>+I25/F25</f>
        <v>0.7033808539598146</v>
      </c>
    </row>
    <row r="26" spans="1:13" ht="19.5" customHeight="1">
      <c r="A26" s="62"/>
      <c r="B26" s="28" t="s">
        <v>9</v>
      </c>
      <c r="C26" s="17">
        <v>85305053502</v>
      </c>
      <c r="D26" s="17">
        <v>85305053502</v>
      </c>
      <c r="E26" s="17">
        <v>3300000000</v>
      </c>
      <c r="F26" s="51">
        <f t="shared" si="6"/>
        <v>82005053502</v>
      </c>
      <c r="G26" s="17">
        <v>27787341067.76</v>
      </c>
      <c r="H26" s="17">
        <v>27757980273.18</v>
      </c>
      <c r="I26" s="17">
        <v>27757980273.18</v>
      </c>
      <c r="J26" s="34">
        <f>+F26-G26</f>
        <v>54217712434.240005</v>
      </c>
      <c r="K26" s="15">
        <f>+G26/F26</f>
        <v>0.3388491304024611</v>
      </c>
      <c r="L26" s="15">
        <f>+H26/F26</f>
        <v>0.3384910939970671</v>
      </c>
      <c r="M26" s="56">
        <f>+I26/F26</f>
        <v>0.3384910939970671</v>
      </c>
    </row>
    <row r="27" spans="1:13" ht="19.5" customHeight="1">
      <c r="A27" s="62"/>
      <c r="B27" s="28" t="s">
        <v>10</v>
      </c>
      <c r="C27" s="17">
        <v>191917708096</v>
      </c>
      <c r="D27" s="17">
        <v>191917708096</v>
      </c>
      <c r="E27" s="17"/>
      <c r="F27" s="51">
        <f t="shared" si="6"/>
        <v>191917708096</v>
      </c>
      <c r="G27" s="17">
        <v>191917708096</v>
      </c>
      <c r="H27" s="17">
        <v>77701385402.92</v>
      </c>
      <c r="I27" s="17">
        <v>57114585402.92</v>
      </c>
      <c r="J27" s="34">
        <f>+F27-G27</f>
        <v>0</v>
      </c>
      <c r="K27" s="15">
        <f>+G27/F27</f>
        <v>1</v>
      </c>
      <c r="L27" s="15">
        <f>+H27/F27</f>
        <v>0.4048682436539553</v>
      </c>
      <c r="M27" s="56">
        <f>+I27/F27</f>
        <v>0.2975993511466407</v>
      </c>
    </row>
    <row r="28" spans="1:13" ht="8.25" customHeight="1">
      <c r="A28" s="62"/>
      <c r="B28" s="29"/>
      <c r="C28" s="17"/>
      <c r="D28" s="17"/>
      <c r="E28" s="17"/>
      <c r="F28" s="51"/>
      <c r="G28" s="17"/>
      <c r="H28" s="17"/>
      <c r="I28" s="17"/>
      <c r="J28" s="13"/>
      <c r="K28" s="14"/>
      <c r="L28" s="14"/>
      <c r="M28" s="57"/>
    </row>
    <row r="29" spans="1:13" ht="19.5" customHeight="1">
      <c r="A29" s="75" t="s">
        <v>5</v>
      </c>
      <c r="B29" s="27" t="s">
        <v>3</v>
      </c>
      <c r="C29" s="16">
        <v>109465000000</v>
      </c>
      <c r="D29" s="16">
        <v>109465000000</v>
      </c>
      <c r="E29" s="16">
        <v>3800000000</v>
      </c>
      <c r="F29" s="16">
        <f t="shared" si="6"/>
        <v>105665000000</v>
      </c>
      <c r="G29" s="16">
        <v>92597426187.68</v>
      </c>
      <c r="H29" s="16">
        <v>5646098016.51</v>
      </c>
      <c r="I29" s="16">
        <v>5596212500.51</v>
      </c>
      <c r="J29" s="11">
        <f>+F29-G29</f>
        <v>13067573812.320007</v>
      </c>
      <c r="K29" s="12">
        <f>+G29/F29</f>
        <v>0.8763301584032555</v>
      </c>
      <c r="L29" s="12">
        <f>+H29/F29</f>
        <v>0.053433947063928455</v>
      </c>
      <c r="M29" s="55">
        <f>+I29/F29</f>
        <v>0.0529618369423177</v>
      </c>
    </row>
    <row r="30" spans="1:13" ht="10.5" customHeight="1">
      <c r="A30" s="80"/>
      <c r="B30" s="30"/>
      <c r="C30" s="20"/>
      <c r="D30" s="20"/>
      <c r="E30" s="20"/>
      <c r="F30" s="51"/>
      <c r="G30" s="20" t="s">
        <v>28</v>
      </c>
      <c r="H30" s="20"/>
      <c r="I30" s="20"/>
      <c r="J30" s="13"/>
      <c r="K30" s="14"/>
      <c r="L30" s="14"/>
      <c r="M30" s="57"/>
    </row>
    <row r="31" spans="1:15" ht="19.5" customHeight="1" thickBot="1">
      <c r="A31" s="76" t="s">
        <v>6</v>
      </c>
      <c r="B31" s="81" t="s">
        <v>7</v>
      </c>
      <c r="C31" s="66">
        <f>+C23+C29</f>
        <v>458619111598</v>
      </c>
      <c r="D31" s="66">
        <f>+D23+D29</f>
        <v>458619111598</v>
      </c>
      <c r="E31" s="66">
        <f>+E23+E29</f>
        <v>7100000000</v>
      </c>
      <c r="F31" s="66">
        <f t="shared" si="6"/>
        <v>451519111598</v>
      </c>
      <c r="G31" s="66">
        <f>+G23+G29</f>
        <v>357553635091.45996</v>
      </c>
      <c r="H31" s="66">
        <f>+H23+H29</f>
        <v>147010868885.89</v>
      </c>
      <c r="I31" s="66">
        <f>+I23+I29</f>
        <v>126287001474.65</v>
      </c>
      <c r="J31" s="82">
        <f>+F31-G31</f>
        <v>93965476506.54004</v>
      </c>
      <c r="K31" s="68">
        <f>+G31/F31</f>
        <v>0.7918903672228162</v>
      </c>
      <c r="L31" s="68">
        <f>+H31/F31</f>
        <v>0.325591686176017</v>
      </c>
      <c r="M31" s="69">
        <f>+I31/F31</f>
        <v>0.2796935904389509</v>
      </c>
      <c r="O31" s="1"/>
    </row>
    <row r="32" spans="3:13" ht="13.5" thickTop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00" t="s">
        <v>27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ht="12.75" customHeight="1">
      <c r="A34" s="100" t="s">
        <v>35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1.25" customHeight="1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3.25" customHeight="1" thickBot="1">
      <c r="A36" s="3"/>
      <c r="B36" s="3"/>
      <c r="C36" s="4"/>
      <c r="D36" s="4"/>
      <c r="E36" s="4"/>
      <c r="F36" s="4"/>
      <c r="G36" s="4"/>
      <c r="H36" s="4"/>
      <c r="I36" s="4"/>
      <c r="J36" s="8"/>
      <c r="K36" s="8"/>
      <c r="L36" s="8"/>
      <c r="M36" s="8"/>
    </row>
    <row r="37" spans="1:13" ht="54" customHeight="1" thickBot="1" thickTop="1">
      <c r="A37" s="96"/>
      <c r="B37" s="90" t="s">
        <v>8</v>
      </c>
      <c r="C37" s="91" t="s">
        <v>25</v>
      </c>
      <c r="D37" s="91" t="s">
        <v>12</v>
      </c>
      <c r="E37" s="83" t="s">
        <v>34</v>
      </c>
      <c r="F37" s="91" t="s">
        <v>33</v>
      </c>
      <c r="G37" s="91" t="s">
        <v>20</v>
      </c>
      <c r="H37" s="91" t="s">
        <v>24</v>
      </c>
      <c r="I37" s="92" t="s">
        <v>21</v>
      </c>
      <c r="J37" s="93" t="s">
        <v>13</v>
      </c>
      <c r="K37" s="93" t="s">
        <v>16</v>
      </c>
      <c r="L37" s="94" t="s">
        <v>14</v>
      </c>
      <c r="M37" s="95" t="s">
        <v>15</v>
      </c>
    </row>
    <row r="38" spans="1:13" ht="12" customHeight="1">
      <c r="A38" s="58"/>
      <c r="B38" s="38"/>
      <c r="C38" s="39"/>
      <c r="D38" s="40"/>
      <c r="E38" s="40"/>
      <c r="F38" s="40"/>
      <c r="G38" s="40"/>
      <c r="H38" s="40"/>
      <c r="I38" s="45"/>
      <c r="J38" s="41"/>
      <c r="K38" s="41"/>
      <c r="L38" s="41"/>
      <c r="M38" s="59"/>
    </row>
    <row r="39" spans="1:13" ht="19.5" customHeight="1">
      <c r="A39" s="60" t="s">
        <v>4</v>
      </c>
      <c r="B39" s="31" t="s">
        <v>0</v>
      </c>
      <c r="C39" s="16">
        <f aca="true" t="shared" si="7" ref="C39:I39">+C40+C41+C42</f>
        <v>13904530000</v>
      </c>
      <c r="D39" s="16">
        <f t="shared" si="7"/>
        <v>13904530000</v>
      </c>
      <c r="E39" s="16">
        <f t="shared" si="7"/>
        <v>1686228000</v>
      </c>
      <c r="F39" s="16">
        <f>+D39-E39</f>
        <v>12218302000</v>
      </c>
      <c r="G39" s="16">
        <f t="shared" si="7"/>
        <v>5623805008.889999</v>
      </c>
      <c r="H39" s="16">
        <f t="shared" si="7"/>
        <v>5040892647.679999</v>
      </c>
      <c r="I39" s="46">
        <f t="shared" si="7"/>
        <v>5024641431.349999</v>
      </c>
      <c r="J39" s="16">
        <f>+J40+J41+J42</f>
        <v>8280724991.110001</v>
      </c>
      <c r="K39" s="12">
        <f>+G39/D39</f>
        <v>0.40445847568310467</v>
      </c>
      <c r="L39" s="12">
        <f>+H39/D39</f>
        <v>0.36253599709447204</v>
      </c>
      <c r="M39" s="55">
        <f>+I39/D39</f>
        <v>0.36136722574225805</v>
      </c>
    </row>
    <row r="40" spans="1:13" ht="19.5" customHeight="1">
      <c r="A40" s="61"/>
      <c r="B40" s="26" t="s">
        <v>1</v>
      </c>
      <c r="C40" s="17">
        <v>10984937657</v>
      </c>
      <c r="D40" s="17">
        <v>10984937657</v>
      </c>
      <c r="E40" s="17">
        <v>540453657</v>
      </c>
      <c r="F40" s="17">
        <f>+D40-E40</f>
        <v>10444484000</v>
      </c>
      <c r="G40" s="17">
        <v>4477680385.28</v>
      </c>
      <c r="H40" s="17">
        <v>4417646428.28</v>
      </c>
      <c r="I40" s="47">
        <v>4417646428.28</v>
      </c>
      <c r="J40" s="17">
        <f>+D40-G40</f>
        <v>6507257271.72</v>
      </c>
      <c r="K40" s="15">
        <f>+G40/D40</f>
        <v>0.4076200088788542</v>
      </c>
      <c r="L40" s="15">
        <f>+H40/D40</f>
        <v>0.4021548930197993</v>
      </c>
      <c r="M40" s="56">
        <f>+I40/D40</f>
        <v>0.4021548930197993</v>
      </c>
    </row>
    <row r="41" spans="1:13" ht="19.5" customHeight="1">
      <c r="A41" s="61"/>
      <c r="B41" s="26" t="s">
        <v>2</v>
      </c>
      <c r="C41" s="17">
        <v>1773818000</v>
      </c>
      <c r="D41" s="17">
        <v>1773818000</v>
      </c>
      <c r="E41" s="17"/>
      <c r="F41" s="17">
        <f>+D41-E41</f>
        <v>1773818000</v>
      </c>
      <c r="G41" s="17">
        <v>1146124623.61</v>
      </c>
      <c r="H41" s="17">
        <v>623246219.4</v>
      </c>
      <c r="I41" s="47">
        <v>606995003.07</v>
      </c>
      <c r="J41" s="17">
        <f>+D41-G41</f>
        <v>627693376.3900001</v>
      </c>
      <c r="K41" s="15">
        <f>+G41/D41</f>
        <v>0.6461342841317429</v>
      </c>
      <c r="L41" s="15">
        <f>+H41/D41</f>
        <v>0.35135860578706496</v>
      </c>
      <c r="M41" s="56">
        <f>+I41/D41</f>
        <v>0.34219689002479403</v>
      </c>
    </row>
    <row r="42" spans="1:13" ht="18" customHeight="1">
      <c r="A42" s="62"/>
      <c r="B42" s="32" t="s">
        <v>9</v>
      </c>
      <c r="C42" s="17">
        <v>1145774343</v>
      </c>
      <c r="D42" s="17">
        <v>1145774343</v>
      </c>
      <c r="E42" s="17">
        <v>1145774343</v>
      </c>
      <c r="F42" s="17">
        <f>+D42-E42</f>
        <v>0</v>
      </c>
      <c r="G42" s="17">
        <v>0</v>
      </c>
      <c r="H42" s="17">
        <v>0</v>
      </c>
      <c r="I42" s="47">
        <v>0</v>
      </c>
      <c r="J42" s="17">
        <f>+D42-G42</f>
        <v>1145774343</v>
      </c>
      <c r="K42" s="15">
        <f>+G42/D42</f>
        <v>0</v>
      </c>
      <c r="L42" s="15">
        <v>0</v>
      </c>
      <c r="M42" s="56">
        <v>0</v>
      </c>
    </row>
    <row r="43" spans="1:13" ht="19.5" customHeight="1">
      <c r="A43" s="60" t="s">
        <v>5</v>
      </c>
      <c r="B43" s="25" t="s">
        <v>3</v>
      </c>
      <c r="C43" s="16">
        <v>4072000000</v>
      </c>
      <c r="D43" s="16">
        <v>4072000000</v>
      </c>
      <c r="E43" s="16">
        <v>0</v>
      </c>
      <c r="F43" s="16">
        <f>+D43-E43</f>
        <v>4072000000</v>
      </c>
      <c r="G43" s="16">
        <v>2675305593.22</v>
      </c>
      <c r="H43" s="16">
        <v>997892799.61</v>
      </c>
      <c r="I43" s="46">
        <v>997892799.61</v>
      </c>
      <c r="J43" s="16">
        <f>+D43-G43</f>
        <v>1396694406.7800002</v>
      </c>
      <c r="K43" s="12">
        <f>+G43/D43</f>
        <v>0.6570003912622789</v>
      </c>
      <c r="L43" s="12">
        <f>+H43/D43</f>
        <v>0.24506208241895874</v>
      </c>
      <c r="M43" s="55">
        <f>+I43/D43</f>
        <v>0.24506208241895874</v>
      </c>
    </row>
    <row r="44" spans="1:13" ht="9.75" customHeight="1">
      <c r="A44" s="63"/>
      <c r="B44" s="33"/>
      <c r="C44" s="21"/>
      <c r="D44" s="21"/>
      <c r="E44" s="21"/>
      <c r="F44" s="51"/>
      <c r="G44" s="21" t="s">
        <v>28</v>
      </c>
      <c r="H44" s="21"/>
      <c r="I44" s="48"/>
      <c r="J44" s="17"/>
      <c r="K44" s="15"/>
      <c r="L44" s="15"/>
      <c r="M44" s="56"/>
    </row>
    <row r="45" spans="1:13" ht="19.5" customHeight="1" thickBot="1">
      <c r="A45" s="64" t="s">
        <v>6</v>
      </c>
      <c r="B45" s="65" t="s">
        <v>7</v>
      </c>
      <c r="C45" s="66">
        <f aca="true" t="shared" si="8" ref="C45:I45">+C39+C43</f>
        <v>17976530000</v>
      </c>
      <c r="D45" s="66">
        <f t="shared" si="8"/>
        <v>17976530000</v>
      </c>
      <c r="E45" s="66">
        <f>+E39+E43</f>
        <v>1686228000</v>
      </c>
      <c r="F45" s="66">
        <f aca="true" t="shared" si="9" ref="F40:F45">+D45</f>
        <v>17976530000</v>
      </c>
      <c r="G45" s="66">
        <f t="shared" si="8"/>
        <v>8299110602.109999</v>
      </c>
      <c r="H45" s="66">
        <f t="shared" si="8"/>
        <v>6038785447.289999</v>
      </c>
      <c r="I45" s="67">
        <f t="shared" si="8"/>
        <v>6022534230.959999</v>
      </c>
      <c r="J45" s="66">
        <f>+D45-G45</f>
        <v>9677419397.890001</v>
      </c>
      <c r="K45" s="68">
        <f>+G45/D45</f>
        <v>0.4616636582315941</v>
      </c>
      <c r="L45" s="68">
        <f>+H45/D45</f>
        <v>0.33592609070215435</v>
      </c>
      <c r="M45" s="69">
        <f>+I45/D45</f>
        <v>0.3350220666035102</v>
      </c>
    </row>
    <row r="46" ht="13.5" thickTop="1">
      <c r="C46" s="1"/>
    </row>
    <row r="47" spans="1:15" ht="15">
      <c r="A47" s="49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50"/>
    </row>
    <row r="48" spans="1:15" ht="15">
      <c r="A48" s="49" t="s">
        <v>31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50"/>
    </row>
    <row r="49" spans="1:15" ht="15">
      <c r="A49" s="49" t="s">
        <v>32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/>
    </row>
    <row r="50" spans="1:15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2" ht="12.75">
      <c r="J52" s="10"/>
    </row>
    <row r="53" ht="12.75">
      <c r="J53" s="10"/>
    </row>
    <row r="54" ht="12.75">
      <c r="J54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2018-06-13T23:00:19Z</cp:lastPrinted>
  <dcterms:created xsi:type="dcterms:W3CDTF">2011-02-09T13:24:23Z</dcterms:created>
  <dcterms:modified xsi:type="dcterms:W3CDTF">2018-06-14T21:38:39Z</dcterms:modified>
  <cp:category/>
  <cp:version/>
  <cp:contentType/>
  <cp:contentStatus/>
</cp:coreProperties>
</file>