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FEBRERO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V61" i="1" l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7" i="1"/>
  <c r="U37" i="1"/>
  <c r="T37" i="1"/>
  <c r="V35" i="1"/>
  <c r="U35" i="1"/>
  <c r="T35" i="1"/>
  <c r="V34" i="1"/>
  <c r="U34" i="1"/>
  <c r="T34" i="1"/>
  <c r="V33" i="1"/>
  <c r="U33" i="1"/>
  <c r="T33" i="1"/>
  <c r="V32" i="1"/>
  <c r="U32" i="1"/>
  <c r="T32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6" i="1"/>
  <c r="U16" i="1"/>
  <c r="T16" i="1"/>
  <c r="V15" i="1"/>
  <c r="U15" i="1"/>
  <c r="T15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5" i="1"/>
  <c r="S34" i="1"/>
  <c r="S33" i="1"/>
  <c r="S32" i="1"/>
  <c r="S30" i="1"/>
  <c r="S29" i="1"/>
  <c r="S28" i="1"/>
  <c r="S27" i="1"/>
  <c r="S26" i="1"/>
  <c r="S25" i="1"/>
  <c r="S24" i="1"/>
  <c r="S23" i="1"/>
  <c r="S22" i="1"/>
  <c r="S21" i="1"/>
  <c r="S20" i="1"/>
  <c r="S19" i="1"/>
  <c r="S16" i="1"/>
  <c r="S15" i="1"/>
  <c r="S13" i="1"/>
  <c r="S12" i="1"/>
  <c r="S11" i="1"/>
  <c r="S10" i="1"/>
  <c r="S9" i="1"/>
  <c r="S8" i="1"/>
  <c r="R36" i="1"/>
  <c r="Q36" i="1"/>
  <c r="P36" i="1"/>
  <c r="O36" i="1"/>
  <c r="N36" i="1"/>
  <c r="M36" i="1"/>
  <c r="L36" i="1"/>
  <c r="K36" i="1"/>
  <c r="J36" i="1"/>
  <c r="J31" i="1"/>
  <c r="R31" i="1"/>
  <c r="Q31" i="1"/>
  <c r="P31" i="1"/>
  <c r="O31" i="1"/>
  <c r="N31" i="1"/>
  <c r="M31" i="1"/>
  <c r="L31" i="1"/>
  <c r="K31" i="1"/>
  <c r="J18" i="1"/>
  <c r="R18" i="1"/>
  <c r="Q18" i="1"/>
  <c r="P18" i="1"/>
  <c r="O18" i="1"/>
  <c r="N18" i="1"/>
  <c r="M18" i="1"/>
  <c r="L18" i="1"/>
  <c r="K18" i="1"/>
  <c r="R14" i="1"/>
  <c r="Q14" i="1"/>
  <c r="P14" i="1"/>
  <c r="O14" i="1"/>
  <c r="N14" i="1"/>
  <c r="M14" i="1"/>
  <c r="L14" i="1"/>
  <c r="K14" i="1"/>
  <c r="J14" i="1"/>
  <c r="J7" i="1"/>
  <c r="R7" i="1"/>
  <c r="Q7" i="1"/>
  <c r="P7" i="1"/>
  <c r="O7" i="1"/>
  <c r="N7" i="1"/>
  <c r="M7" i="1"/>
  <c r="L7" i="1"/>
  <c r="K7" i="1"/>
  <c r="T18" i="1" l="1"/>
  <c r="S36" i="1"/>
  <c r="U7" i="1"/>
  <c r="S14" i="1"/>
  <c r="S31" i="1"/>
  <c r="U31" i="1"/>
  <c r="V18" i="1"/>
  <c r="V36" i="1"/>
  <c r="V7" i="1"/>
  <c r="T7" i="1"/>
  <c r="U14" i="1"/>
  <c r="M17" i="1"/>
  <c r="P17" i="1"/>
  <c r="P6" i="1" s="1"/>
  <c r="V31" i="1"/>
  <c r="V14" i="1"/>
  <c r="T36" i="1"/>
  <c r="T14" i="1"/>
  <c r="T31" i="1"/>
  <c r="U36" i="1"/>
  <c r="Q17" i="1"/>
  <c r="S7" i="1"/>
  <c r="S18" i="1"/>
  <c r="U18" i="1"/>
  <c r="K17" i="1"/>
  <c r="K6" i="1" s="1"/>
  <c r="K62" i="1" s="1"/>
  <c r="N17" i="1"/>
  <c r="N6" i="1" s="1"/>
  <c r="N62" i="1" s="1"/>
  <c r="R17" i="1"/>
  <c r="L17" i="1"/>
  <c r="L6" i="1" s="1"/>
  <c r="L62" i="1" s="1"/>
  <c r="O17" i="1"/>
  <c r="O6" i="1" s="1"/>
  <c r="O62" i="1" s="1"/>
  <c r="J17" i="1"/>
  <c r="J6" i="1" s="1"/>
  <c r="J62" i="1" s="1"/>
  <c r="M6" i="1"/>
  <c r="Q6" i="1"/>
  <c r="T17" i="1" l="1"/>
  <c r="V17" i="1"/>
  <c r="U17" i="1"/>
  <c r="S17" i="1"/>
  <c r="P62" i="1"/>
  <c r="T6" i="1"/>
  <c r="Q62" i="1"/>
  <c r="U6" i="1"/>
  <c r="M62" i="1"/>
  <c r="S62" i="1" s="1"/>
  <c r="S6" i="1"/>
  <c r="R6" i="1"/>
  <c r="U62" i="1" l="1"/>
  <c r="R62" i="1"/>
  <c r="V62" i="1" s="1"/>
  <c r="V6" i="1"/>
  <c r="T62" i="1"/>
</calcChain>
</file>

<file path=xl/sharedStrings.xml><?xml version="1.0" encoding="utf-8"?>
<sst xmlns="http://schemas.openxmlformats.org/spreadsheetml/2006/main" count="457" uniqueCount="117">
  <si>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</si>
  <si>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</si>
  <si>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</si>
  <si>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</si>
  <si>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</si>
  <si>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</si>
  <si>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</si>
  <si>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</si>
  <si>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</si>
  <si>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</si>
  <si>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</si>
  <si>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</si>
  <si>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</si>
  <si>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</si>
  <si>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</si>
  <si>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</si>
  <si>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</si>
  <si>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</si>
  <si>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</si>
  <si>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</si>
  <si>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</si>
  <si>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</si>
  <si>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</si>
  <si>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</si>
  <si>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</si>
  <si>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</si>
  <si>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</si>
  <si>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</si>
  <si>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</si>
  <si>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</si>
  <si>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</si>
  <si>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</si>
  <si>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</si>
  <si>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</si>
  <si>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</si>
  <si>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</si>
  <si>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</si>
  <si>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</si>
  <si>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</si>
  <si>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</si>
  <si>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</si>
  <si>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</si>
  <si>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</si>
  <si>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</si>
  <si>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</si>
  <si>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</si>
  <si>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</si>
  <si>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</si>
  <si>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</si>
  <si>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</si>
  <si>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</si>
  <si>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</si>
  <si>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</si>
  <si>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</si>
  <si>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</si>
  <si>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</si>
  <si>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</si>
  <si>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</si>
  <si>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</si>
  <si>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</si>
  <si>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</si>
  <si>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</si>
  <si>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</si>
  <si>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</si>
  <si>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</si>
  <si>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</si>
  <si>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</si>
  <si>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</si>
  <si>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</si>
  <si>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</si>
  <si>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</si>
  <si>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</si>
  <si>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</si>
  <si>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</si>
  <si>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</si>
  <si>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</si>
  <si>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</si>
  <si>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</si>
  <si>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</si>
  <si>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</si>
  <si>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</si>
  <si>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</si>
  <si>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</si>
  <si>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</si>
  <si>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</si>
  <si>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</si>
  <si>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</si>
  <si>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</si>
  <si>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</si>
  <si>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</si>
  <si>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</si>
  <si>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</si>
  <si>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</si>
  <si>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</si>
  <si>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</si>
  <si>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</si>
  <si>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</si>
  <si>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</si>
  <si>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</si>
  <si>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</si>
  <si>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</si>
  <si>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</si>
  <si>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</si>
  <si>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</si>
  <si>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</si>
  <si>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TOTAL PRESUPUESTO A+C</t>
  </si>
  <si>
    <t>MINISTERIO DE COMERCIO INDUSTRIA Y TURISMO</t>
  </si>
  <si>
    <t>EJECUCIÓN PRESUPUESTAL ACUMULADA CON CORTE AL 28 DE FEBRERO DE 2018</t>
  </si>
  <si>
    <t>APROPIACION SIN COMPROMETER</t>
  </si>
  <si>
    <t>OBLIG/APR</t>
  </si>
  <si>
    <t>PAGO/APR</t>
  </si>
  <si>
    <t xml:space="preserve">UNIDAD EJECUTORA 3501-01 GESTIÓN GENERAL 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</si>
  <si>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</si>
  <si>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</si>
  <si>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</si>
  <si>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GENERADO : MARZO 01 DE 2018</t>
  </si>
  <si>
    <t>COMP/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</si>
</sst>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10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0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/>
    <xf numFmtId="0" fontId="1" fillId="2" borderId="1" xfId="0" applyFont="1" applyFill="1" applyBorder="1" applyAlignment="1">
      <alignment horizontal="centerContinuous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tabSelected="1" workbookViewId="0">
      <selection sqref="A1:V1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85546875" customWidth="1"/>
    <col min="8" max="8" width="5" customWidth="1"/>
    <col min="9" max="9" width="27.5703125" customWidth="1"/>
    <col min="10" max="10" width="17.85546875" customWidth="1"/>
    <col min="11" max="11" width="14" customWidth="1"/>
    <col min="12" max="12" width="15.42578125" customWidth="1"/>
    <col min="13" max="13" width="17.5703125" customWidth="1"/>
    <col min="14" max="14" width="18.85546875" customWidth="1"/>
    <col min="15" max="15" width="17.28515625" customWidth="1"/>
    <col min="16" max="16" width="16.28515625" customWidth="1"/>
    <col min="17" max="17" width="16.7109375" customWidth="1"/>
    <col min="18" max="18" width="17" customWidth="1"/>
    <col min="19" max="19" width="19.28515625" customWidth="1"/>
    <col min="20" max="20" width="8.7109375" customWidth="1"/>
    <col min="21" max="21" width="6.85546875" customWidth="1"/>
    <col min="22" max="22" width="7.5703125" customWidth="1"/>
  </cols>
  <sheetData>
    <row r="1" spans="1:23" ht="15.75" x14ac:dyDescent="0.25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15.75" x14ac:dyDescent="0.25">
      <c r="A2" s="31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</row>
    <row r="3" spans="1:23" ht="15.75" x14ac:dyDescent="0.25">
      <c r="A3" s="31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3" ht="16.5" thickBot="1" x14ac:dyDescent="0.3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4" t="s">
        <v>115</v>
      </c>
      <c r="T4" s="34"/>
      <c r="U4" s="34"/>
      <c r="V4" s="34"/>
    </row>
    <row r="5" spans="1:23" ht="31.5" thickTop="1" thickBot="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17" t="s">
        <v>108</v>
      </c>
      <c r="T5" s="30" t="s">
        <v>116</v>
      </c>
      <c r="U5" s="17" t="s">
        <v>109</v>
      </c>
      <c r="V5" s="17" t="s">
        <v>110</v>
      </c>
    </row>
    <row r="6" spans="1:23" ht="35.1" customHeight="1" thickTop="1" thickBot="1" x14ac:dyDescent="0.3">
      <c r="A6" s="3" t="s">
        <v>19</v>
      </c>
      <c r="B6" s="3"/>
      <c r="C6" s="3"/>
      <c r="D6" s="3"/>
      <c r="E6" s="3"/>
      <c r="F6" s="3"/>
      <c r="G6" s="3"/>
      <c r="H6" s="3"/>
      <c r="I6" s="4" t="s">
        <v>99</v>
      </c>
      <c r="J6" s="5">
        <f>+J7+J14+J17</f>
        <v>349154111598</v>
      </c>
      <c r="K6" s="5">
        <f t="shared" ref="K6:R6" si="0">+K7+K14+K17</f>
        <v>0</v>
      </c>
      <c r="L6" s="5">
        <f t="shared" si="0"/>
        <v>0</v>
      </c>
      <c r="M6" s="5">
        <f t="shared" si="0"/>
        <v>349154111598</v>
      </c>
      <c r="N6" s="5">
        <f t="shared" si="0"/>
        <v>244507748461.94</v>
      </c>
      <c r="O6" s="5">
        <f t="shared" si="0"/>
        <v>104646363136.05998</v>
      </c>
      <c r="P6" s="5">
        <f t="shared" si="0"/>
        <v>210325355813.09</v>
      </c>
      <c r="Q6" s="5">
        <f t="shared" si="0"/>
        <v>47570368301.840004</v>
      </c>
      <c r="R6" s="5">
        <f t="shared" si="0"/>
        <v>47390273482.660004</v>
      </c>
      <c r="S6" s="18">
        <f>+M6-P6</f>
        <v>138828755784.91</v>
      </c>
      <c r="T6" s="19">
        <f>+P6/M6</f>
        <v>0.60238544764796853</v>
      </c>
      <c r="U6" s="19">
        <f>+Q6/M6</f>
        <v>0.1362446172669172</v>
      </c>
      <c r="V6" s="19">
        <f>+R6/M6</f>
        <v>0.13572881403505563</v>
      </c>
      <c r="W6" s="1"/>
    </row>
    <row r="7" spans="1:23" ht="35.1" customHeight="1" thickTop="1" thickBot="1" x14ac:dyDescent="0.3">
      <c r="A7" s="2" t="s">
        <v>19</v>
      </c>
      <c r="B7" s="2">
        <v>1</v>
      </c>
      <c r="C7" s="2"/>
      <c r="D7" s="2"/>
      <c r="E7" s="2"/>
      <c r="F7" s="2"/>
      <c r="G7" s="2"/>
      <c r="H7" s="2"/>
      <c r="I7" s="6" t="s">
        <v>98</v>
      </c>
      <c r="J7" s="7">
        <f>SUM(J8:J13)</f>
        <v>43192000000</v>
      </c>
      <c r="K7" s="7">
        <f t="shared" ref="K7:R7" si="1">SUM(K8:K13)</f>
        <v>0</v>
      </c>
      <c r="L7" s="7">
        <f t="shared" si="1"/>
        <v>0</v>
      </c>
      <c r="M7" s="7">
        <f t="shared" si="1"/>
        <v>43192000000</v>
      </c>
      <c r="N7" s="7">
        <f t="shared" si="1"/>
        <v>42757923476.5</v>
      </c>
      <c r="O7" s="7">
        <f t="shared" si="1"/>
        <v>434076523.5</v>
      </c>
      <c r="P7" s="7">
        <f t="shared" si="1"/>
        <v>12299054380.84</v>
      </c>
      <c r="Q7" s="7">
        <f t="shared" si="1"/>
        <v>5238514450.3299999</v>
      </c>
      <c r="R7" s="7">
        <f t="shared" si="1"/>
        <v>5151269656.1399994</v>
      </c>
      <c r="S7" s="20">
        <f>+M7-P7</f>
        <v>30892945619.16</v>
      </c>
      <c r="T7" s="21">
        <f>+P7/M7</f>
        <v>0.28475306493887759</v>
      </c>
      <c r="U7" s="21">
        <f>+Q7/M7</f>
        <v>0.12128436864072051</v>
      </c>
      <c r="V7" s="21">
        <f>+R7/M7</f>
        <v>0.11926443915864048</v>
      </c>
      <c r="W7" s="1"/>
    </row>
    <row r="8" spans="1:23" ht="35.1" customHeight="1" thickTop="1" thickBot="1" x14ac:dyDescent="0.3">
      <c r="A8" s="8" t="s">
        <v>19</v>
      </c>
      <c r="B8" s="8" t="s">
        <v>20</v>
      </c>
      <c r="C8" s="8" t="s">
        <v>21</v>
      </c>
      <c r="D8" s="8" t="s">
        <v>20</v>
      </c>
      <c r="E8" s="8" t="s">
        <v>20</v>
      </c>
      <c r="F8" s="8" t="s">
        <v>22</v>
      </c>
      <c r="G8" s="8" t="s">
        <v>23</v>
      </c>
      <c r="H8" s="8" t="s">
        <v>24</v>
      </c>
      <c r="I8" s="9" t="s">
        <v>25</v>
      </c>
      <c r="J8" s="10">
        <v>13249000000</v>
      </c>
      <c r="K8" s="10">
        <v>0</v>
      </c>
      <c r="L8" s="10">
        <v>0</v>
      </c>
      <c r="M8" s="10">
        <v>13249000000</v>
      </c>
      <c r="N8" s="10">
        <v>13239000000</v>
      </c>
      <c r="O8" s="10">
        <v>10000000</v>
      </c>
      <c r="P8" s="10">
        <v>2054970569.4300001</v>
      </c>
      <c r="Q8" s="10">
        <v>2054970569.4300001</v>
      </c>
      <c r="R8" s="10">
        <v>2054970569.4300001</v>
      </c>
      <c r="S8" s="18">
        <f>+M8-P8</f>
        <v>11194029430.57</v>
      </c>
      <c r="T8" s="19">
        <f>+P8/M8</f>
        <v>0.15510382439655823</v>
      </c>
      <c r="U8" s="19">
        <f>+Q8/M8</f>
        <v>0.15510382439655823</v>
      </c>
      <c r="V8" s="19">
        <f>+R8/M8</f>
        <v>0.15510382439655823</v>
      </c>
      <c r="W8" s="1"/>
    </row>
    <row r="9" spans="1:23" ht="35.1" customHeight="1" thickTop="1" thickBot="1" x14ac:dyDescent="0.3">
      <c r="A9" s="8" t="s">
        <v>19</v>
      </c>
      <c r="B9" s="8" t="s">
        <v>20</v>
      </c>
      <c r="C9" s="8" t="s">
        <v>21</v>
      </c>
      <c r="D9" s="8" t="s">
        <v>20</v>
      </c>
      <c r="E9" s="8" t="s">
        <v>26</v>
      </c>
      <c r="F9" s="8" t="s">
        <v>22</v>
      </c>
      <c r="G9" s="8" t="s">
        <v>23</v>
      </c>
      <c r="H9" s="8" t="s">
        <v>24</v>
      </c>
      <c r="I9" s="9" t="s">
        <v>27</v>
      </c>
      <c r="J9" s="10">
        <v>2603000000</v>
      </c>
      <c r="K9" s="10">
        <v>0</v>
      </c>
      <c r="L9" s="10">
        <v>0</v>
      </c>
      <c r="M9" s="10">
        <v>2603000000</v>
      </c>
      <c r="N9" s="10">
        <v>2593000000</v>
      </c>
      <c r="O9" s="10">
        <v>10000000</v>
      </c>
      <c r="P9" s="10">
        <v>398609491.42000002</v>
      </c>
      <c r="Q9" s="10">
        <v>398609491.42000002</v>
      </c>
      <c r="R9" s="10">
        <v>398609491.42000002</v>
      </c>
      <c r="S9" s="18">
        <f>+M9-P9</f>
        <v>2204390508.5799999</v>
      </c>
      <c r="T9" s="19">
        <f>+P9/M9</f>
        <v>0.15313464902804458</v>
      </c>
      <c r="U9" s="19">
        <f>+Q9/M9</f>
        <v>0.15313464902804458</v>
      </c>
      <c r="V9" s="19">
        <f>+R9/M9</f>
        <v>0.15313464902804458</v>
      </c>
      <c r="W9" s="1"/>
    </row>
    <row r="10" spans="1:23" ht="35.1" customHeight="1" thickTop="1" thickBot="1" x14ac:dyDescent="0.3">
      <c r="A10" s="8" t="s">
        <v>19</v>
      </c>
      <c r="B10" s="8" t="s">
        <v>20</v>
      </c>
      <c r="C10" s="8" t="s">
        <v>21</v>
      </c>
      <c r="D10" s="8" t="s">
        <v>20</v>
      </c>
      <c r="E10" s="8" t="s">
        <v>28</v>
      </c>
      <c r="F10" s="8" t="s">
        <v>22</v>
      </c>
      <c r="G10" s="8" t="s">
        <v>23</v>
      </c>
      <c r="H10" s="8" t="s">
        <v>24</v>
      </c>
      <c r="I10" s="9" t="s">
        <v>29</v>
      </c>
      <c r="J10" s="10">
        <v>11259000000</v>
      </c>
      <c r="K10" s="10">
        <v>0</v>
      </c>
      <c r="L10" s="10">
        <v>0</v>
      </c>
      <c r="M10" s="10">
        <v>11259000000</v>
      </c>
      <c r="N10" s="10">
        <v>11249000000</v>
      </c>
      <c r="O10" s="10">
        <v>10000000</v>
      </c>
      <c r="P10" s="10">
        <v>1148681127.6099999</v>
      </c>
      <c r="Q10" s="10">
        <v>1148681127.6099999</v>
      </c>
      <c r="R10" s="10">
        <v>1148681127.6099999</v>
      </c>
      <c r="S10" s="18">
        <f>+M10-P10</f>
        <v>10110318872.389999</v>
      </c>
      <c r="T10" s="19">
        <f>+P10/M10</f>
        <v>0.10202337042454925</v>
      </c>
      <c r="U10" s="19">
        <f>+Q10/M10</f>
        <v>0.10202337042454925</v>
      </c>
      <c r="V10" s="19">
        <f>+R10/M10</f>
        <v>0.10202337042454925</v>
      </c>
      <c r="W10" s="1"/>
    </row>
    <row r="11" spans="1:23" ht="35.1" customHeight="1" thickTop="1" thickBot="1" x14ac:dyDescent="0.3">
      <c r="A11" s="8" t="s">
        <v>19</v>
      </c>
      <c r="B11" s="8" t="s">
        <v>20</v>
      </c>
      <c r="C11" s="8" t="s">
        <v>21</v>
      </c>
      <c r="D11" s="8" t="s">
        <v>20</v>
      </c>
      <c r="E11" s="8" t="s">
        <v>30</v>
      </c>
      <c r="F11" s="8" t="s">
        <v>22</v>
      </c>
      <c r="G11" s="8" t="s">
        <v>23</v>
      </c>
      <c r="H11" s="8" t="s">
        <v>24</v>
      </c>
      <c r="I11" s="9" t="s">
        <v>31</v>
      </c>
      <c r="J11" s="10">
        <v>568000000</v>
      </c>
      <c r="K11" s="10">
        <v>0</v>
      </c>
      <c r="L11" s="10">
        <v>0</v>
      </c>
      <c r="M11" s="10">
        <v>568000000</v>
      </c>
      <c r="N11" s="10">
        <v>500000000</v>
      </c>
      <c r="O11" s="10">
        <v>68000000</v>
      </c>
      <c r="P11" s="10">
        <v>39427582.039999999</v>
      </c>
      <c r="Q11" s="10">
        <v>39427582.039999999</v>
      </c>
      <c r="R11" s="10">
        <v>34268801.850000001</v>
      </c>
      <c r="S11" s="18">
        <f>+M11-P11</f>
        <v>528572417.95999998</v>
      </c>
      <c r="T11" s="19">
        <f>+P11/M11</f>
        <v>6.9414757112676057E-2</v>
      </c>
      <c r="U11" s="19">
        <f>+Q11/M11</f>
        <v>6.9414757112676057E-2</v>
      </c>
      <c r="V11" s="19">
        <f>+R11/M11</f>
        <v>6.0332397623239442E-2</v>
      </c>
      <c r="W11" s="1"/>
    </row>
    <row r="12" spans="1:23" ht="35.1" customHeight="1" thickTop="1" thickBot="1" x14ac:dyDescent="0.3">
      <c r="A12" s="8" t="s">
        <v>19</v>
      </c>
      <c r="B12" s="8" t="s">
        <v>20</v>
      </c>
      <c r="C12" s="8" t="s">
        <v>21</v>
      </c>
      <c r="D12" s="8" t="s">
        <v>32</v>
      </c>
      <c r="E12" s="8"/>
      <c r="F12" s="8" t="s">
        <v>22</v>
      </c>
      <c r="G12" s="8" t="s">
        <v>23</v>
      </c>
      <c r="H12" s="8" t="s">
        <v>24</v>
      </c>
      <c r="I12" s="9" t="s">
        <v>33</v>
      </c>
      <c r="J12" s="10">
        <v>8493000000</v>
      </c>
      <c r="K12" s="10">
        <v>0</v>
      </c>
      <c r="L12" s="10">
        <v>0</v>
      </c>
      <c r="M12" s="10">
        <v>8493000000</v>
      </c>
      <c r="N12" s="10">
        <v>8197374986.5</v>
      </c>
      <c r="O12" s="10">
        <v>295625013.5</v>
      </c>
      <c r="P12" s="10">
        <v>7423183285.3400002</v>
      </c>
      <c r="Q12" s="10">
        <v>519143196.82999998</v>
      </c>
      <c r="R12" s="10">
        <v>437057182.82999998</v>
      </c>
      <c r="S12" s="18">
        <f>+M12-P12</f>
        <v>1069816714.6599998</v>
      </c>
      <c r="T12" s="19">
        <f>+P12/M12</f>
        <v>0.87403547454845165</v>
      </c>
      <c r="U12" s="19">
        <f>+Q12/M12</f>
        <v>6.1126009281761449E-2</v>
      </c>
      <c r="V12" s="19">
        <f>+R12/M12</f>
        <v>5.1460871638996819E-2</v>
      </c>
      <c r="W12" s="1"/>
    </row>
    <row r="13" spans="1:23" ht="35.1" customHeight="1" thickTop="1" thickBot="1" x14ac:dyDescent="0.3">
      <c r="A13" s="8" t="s">
        <v>19</v>
      </c>
      <c r="B13" s="8" t="s">
        <v>20</v>
      </c>
      <c r="C13" s="8" t="s">
        <v>21</v>
      </c>
      <c r="D13" s="8" t="s">
        <v>28</v>
      </c>
      <c r="E13" s="8"/>
      <c r="F13" s="8" t="s">
        <v>22</v>
      </c>
      <c r="G13" s="8" t="s">
        <v>23</v>
      </c>
      <c r="H13" s="8" t="s">
        <v>24</v>
      </c>
      <c r="I13" s="9" t="s">
        <v>34</v>
      </c>
      <c r="J13" s="10">
        <v>7020000000</v>
      </c>
      <c r="K13" s="10">
        <v>0</v>
      </c>
      <c r="L13" s="10">
        <v>0</v>
      </c>
      <c r="M13" s="10">
        <v>7020000000</v>
      </c>
      <c r="N13" s="10">
        <v>6979548490</v>
      </c>
      <c r="O13" s="10">
        <v>40451510</v>
      </c>
      <c r="P13" s="10">
        <v>1234182325</v>
      </c>
      <c r="Q13" s="10">
        <v>1077682483</v>
      </c>
      <c r="R13" s="10">
        <v>1077682483</v>
      </c>
      <c r="S13" s="18">
        <f>+M13-P13</f>
        <v>5785817675</v>
      </c>
      <c r="T13" s="19">
        <f>+P13/M13</f>
        <v>0.175809448005698</v>
      </c>
      <c r="U13" s="19">
        <f>+Q13/M13</f>
        <v>0.15351602321937322</v>
      </c>
      <c r="V13" s="19">
        <f>+R13/M13</f>
        <v>0.15351602321937322</v>
      </c>
      <c r="W13" s="1"/>
    </row>
    <row r="14" spans="1:23" ht="35.1" customHeight="1" thickTop="1" thickBot="1" x14ac:dyDescent="0.3">
      <c r="A14" s="11" t="s">
        <v>19</v>
      </c>
      <c r="B14" s="11">
        <v>2</v>
      </c>
      <c r="C14" s="11"/>
      <c r="D14" s="11"/>
      <c r="E14" s="11"/>
      <c r="F14" s="11"/>
      <c r="G14" s="11"/>
      <c r="H14" s="11"/>
      <c r="I14" s="12" t="s">
        <v>100</v>
      </c>
      <c r="J14" s="13">
        <f>+J15+J16</f>
        <v>28739350000</v>
      </c>
      <c r="K14" s="13">
        <f t="shared" ref="K14:R14" si="2">+K15+K16</f>
        <v>0</v>
      </c>
      <c r="L14" s="13">
        <f t="shared" si="2"/>
        <v>0</v>
      </c>
      <c r="M14" s="13">
        <f t="shared" si="2"/>
        <v>28739350000</v>
      </c>
      <c r="N14" s="13">
        <f t="shared" si="2"/>
        <v>16999646023.27</v>
      </c>
      <c r="O14" s="13">
        <f t="shared" si="2"/>
        <v>11739703976.73</v>
      </c>
      <c r="P14" s="13">
        <f t="shared" si="2"/>
        <v>14293999088.880001</v>
      </c>
      <c r="Q14" s="13">
        <f t="shared" si="2"/>
        <v>8847466136.6300011</v>
      </c>
      <c r="R14" s="13">
        <f t="shared" si="2"/>
        <v>8754616111.6399994</v>
      </c>
      <c r="S14" s="20">
        <f>+M14-P14</f>
        <v>14445350911.119999</v>
      </c>
      <c r="T14" s="21">
        <f>+P14/M14</f>
        <v>0.49736681897398516</v>
      </c>
      <c r="U14" s="21">
        <f>+Q14/M14</f>
        <v>0.30785199166404253</v>
      </c>
      <c r="V14" s="21">
        <f>+R14/M14</f>
        <v>0.30462122879049108</v>
      </c>
      <c r="W14" s="1"/>
    </row>
    <row r="15" spans="1:23" ht="35.1" customHeight="1" thickTop="1" thickBot="1" x14ac:dyDescent="0.3">
      <c r="A15" s="8" t="s">
        <v>19</v>
      </c>
      <c r="B15" s="8" t="s">
        <v>32</v>
      </c>
      <c r="C15" s="8" t="s">
        <v>21</v>
      </c>
      <c r="D15" s="8" t="s">
        <v>35</v>
      </c>
      <c r="E15" s="8"/>
      <c r="F15" s="8" t="s">
        <v>22</v>
      </c>
      <c r="G15" s="8" t="s">
        <v>23</v>
      </c>
      <c r="H15" s="8" t="s">
        <v>24</v>
      </c>
      <c r="I15" s="9" t="s">
        <v>36</v>
      </c>
      <c r="J15" s="10">
        <v>17004000000</v>
      </c>
      <c r="K15" s="10">
        <v>0</v>
      </c>
      <c r="L15" s="10">
        <v>0</v>
      </c>
      <c r="M15" s="10">
        <v>17004000000</v>
      </c>
      <c r="N15" s="10">
        <v>8050569436</v>
      </c>
      <c r="O15" s="10">
        <v>8953430564</v>
      </c>
      <c r="P15" s="10">
        <v>8050569436</v>
      </c>
      <c r="Q15" s="10">
        <v>7429921444</v>
      </c>
      <c r="R15" s="10">
        <v>7429921444</v>
      </c>
      <c r="S15" s="18">
        <f>+M15-P15</f>
        <v>8953430564</v>
      </c>
      <c r="T15" s="19">
        <f>+P15/M15</f>
        <v>0.47345150764525995</v>
      </c>
      <c r="U15" s="19">
        <f>+Q15/M15</f>
        <v>0.43695139049635379</v>
      </c>
      <c r="V15" s="19">
        <f>+R15/M15</f>
        <v>0.43695139049635379</v>
      </c>
      <c r="W15" s="1"/>
    </row>
    <row r="16" spans="1:23" ht="35.1" customHeight="1" thickTop="1" thickBot="1" x14ac:dyDescent="0.3">
      <c r="A16" s="8" t="s">
        <v>19</v>
      </c>
      <c r="B16" s="8" t="s">
        <v>32</v>
      </c>
      <c r="C16" s="8" t="s">
        <v>21</v>
      </c>
      <c r="D16" s="8" t="s">
        <v>26</v>
      </c>
      <c r="E16" s="8"/>
      <c r="F16" s="8" t="s">
        <v>22</v>
      </c>
      <c r="G16" s="8" t="s">
        <v>23</v>
      </c>
      <c r="H16" s="8" t="s">
        <v>24</v>
      </c>
      <c r="I16" s="9" t="s">
        <v>37</v>
      </c>
      <c r="J16" s="10">
        <v>11735350000</v>
      </c>
      <c r="K16" s="10">
        <v>0</v>
      </c>
      <c r="L16" s="10">
        <v>0</v>
      </c>
      <c r="M16" s="10">
        <v>11735350000</v>
      </c>
      <c r="N16" s="10">
        <v>8949076587.2700005</v>
      </c>
      <c r="O16" s="10">
        <v>2786273412.73</v>
      </c>
      <c r="P16" s="10">
        <v>6243429652.8800001</v>
      </c>
      <c r="Q16" s="10">
        <v>1417544692.6300001</v>
      </c>
      <c r="R16" s="10">
        <v>1324694667.6400001</v>
      </c>
      <c r="S16" s="18">
        <f>+M16-P16</f>
        <v>5491920347.1199999</v>
      </c>
      <c r="T16" s="19">
        <f>+P16/M16</f>
        <v>0.53201904100687236</v>
      </c>
      <c r="U16" s="19">
        <f>+Q16/M16</f>
        <v>0.12079270687538081</v>
      </c>
      <c r="V16" s="19">
        <f>+R16/M16</f>
        <v>0.11288071234688357</v>
      </c>
      <c r="W16" s="1"/>
    </row>
    <row r="17" spans="1:23" ht="35.1" customHeight="1" thickTop="1" thickBot="1" x14ac:dyDescent="0.3">
      <c r="A17" s="11" t="s">
        <v>19</v>
      </c>
      <c r="B17" s="11"/>
      <c r="C17" s="11"/>
      <c r="D17" s="11"/>
      <c r="E17" s="11"/>
      <c r="F17" s="11"/>
      <c r="G17" s="11"/>
      <c r="H17" s="11"/>
      <c r="I17" s="12" t="s">
        <v>102</v>
      </c>
      <c r="J17" s="13">
        <f>+J18+J31</f>
        <v>277222761598</v>
      </c>
      <c r="K17" s="13">
        <f t="shared" ref="K17:R17" si="3">+K18+K31</f>
        <v>0</v>
      </c>
      <c r="L17" s="13">
        <f t="shared" si="3"/>
        <v>0</v>
      </c>
      <c r="M17" s="13">
        <f t="shared" si="3"/>
        <v>277222761598</v>
      </c>
      <c r="N17" s="13">
        <f t="shared" si="3"/>
        <v>184750178962.17001</v>
      </c>
      <c r="O17" s="13">
        <f t="shared" si="3"/>
        <v>92472582635.829987</v>
      </c>
      <c r="P17" s="13">
        <f t="shared" si="3"/>
        <v>183732302343.37</v>
      </c>
      <c r="Q17" s="13">
        <f t="shared" si="3"/>
        <v>33484387714.880001</v>
      </c>
      <c r="R17" s="13">
        <f t="shared" si="3"/>
        <v>33484387714.880001</v>
      </c>
      <c r="S17" s="20">
        <f>+M17-P17</f>
        <v>93490459254.630005</v>
      </c>
      <c r="T17" s="21">
        <f>+P17/M17</f>
        <v>0.66276052256415985</v>
      </c>
      <c r="U17" s="21">
        <f>+Q17/M17</f>
        <v>0.12078513150170413</v>
      </c>
      <c r="V17" s="21">
        <f>+R17/M17</f>
        <v>0.12078513150170413</v>
      </c>
      <c r="W17" s="1"/>
    </row>
    <row r="18" spans="1:23" ht="35.1" customHeight="1" thickTop="1" thickBot="1" x14ac:dyDescent="0.3">
      <c r="A18" s="14" t="s">
        <v>19</v>
      </c>
      <c r="B18" s="14">
        <v>3</v>
      </c>
      <c r="C18" s="14"/>
      <c r="D18" s="14"/>
      <c r="E18" s="14"/>
      <c r="F18" s="14"/>
      <c r="G18" s="14"/>
      <c r="H18" s="14"/>
      <c r="I18" s="15" t="s">
        <v>101</v>
      </c>
      <c r="J18" s="16">
        <f>SUM(J19:J30)</f>
        <v>85305053502</v>
      </c>
      <c r="K18" s="16">
        <f t="shared" ref="K18:R18" si="4">SUM(K19:K30)</f>
        <v>0</v>
      </c>
      <c r="L18" s="16">
        <f t="shared" si="4"/>
        <v>0</v>
      </c>
      <c r="M18" s="16">
        <f t="shared" si="4"/>
        <v>85305053502</v>
      </c>
      <c r="N18" s="16">
        <f t="shared" si="4"/>
        <v>13419270866.17</v>
      </c>
      <c r="O18" s="16">
        <f t="shared" si="4"/>
        <v>71885782635.829987</v>
      </c>
      <c r="P18" s="16">
        <f t="shared" si="4"/>
        <v>12401394247.369999</v>
      </c>
      <c r="Q18" s="16">
        <f t="shared" si="4"/>
        <v>10638553553.700001</v>
      </c>
      <c r="R18" s="16">
        <f t="shared" si="4"/>
        <v>10638553553.700001</v>
      </c>
      <c r="S18" s="22">
        <f>+M18-P18</f>
        <v>72903659254.630005</v>
      </c>
      <c r="T18" s="23">
        <f>+P18/M18</f>
        <v>0.14537701740119352</v>
      </c>
      <c r="U18" s="23">
        <f>+Q18/M18</f>
        <v>0.12471187950723901</v>
      </c>
      <c r="V18" s="23">
        <f>+R18/M18</f>
        <v>0.12471187950723901</v>
      </c>
      <c r="W18" s="1"/>
    </row>
    <row r="19" spans="1:23" ht="35.1" customHeight="1" thickTop="1" thickBot="1" x14ac:dyDescent="0.3">
      <c r="A19" s="8" t="s">
        <v>19</v>
      </c>
      <c r="B19" s="8" t="s">
        <v>35</v>
      </c>
      <c r="C19" s="8" t="s">
        <v>32</v>
      </c>
      <c r="D19" s="8" t="s">
        <v>20</v>
      </c>
      <c r="E19" s="8" t="s">
        <v>20</v>
      </c>
      <c r="F19" s="8" t="s">
        <v>22</v>
      </c>
      <c r="G19" s="8" t="s">
        <v>38</v>
      </c>
      <c r="H19" s="8" t="s">
        <v>39</v>
      </c>
      <c r="I19" s="9" t="s">
        <v>40</v>
      </c>
      <c r="J19" s="10">
        <v>855000000</v>
      </c>
      <c r="K19" s="10">
        <v>0</v>
      </c>
      <c r="L19" s="10">
        <v>0</v>
      </c>
      <c r="M19" s="10">
        <v>855000000</v>
      </c>
      <c r="N19" s="10">
        <v>0</v>
      </c>
      <c r="O19" s="10">
        <v>855000000</v>
      </c>
      <c r="P19" s="10">
        <v>0</v>
      </c>
      <c r="Q19" s="10">
        <v>0</v>
      </c>
      <c r="R19" s="10">
        <v>0</v>
      </c>
      <c r="S19" s="18">
        <f>+M19-P19</f>
        <v>855000000</v>
      </c>
      <c r="T19" s="19">
        <f>+P19/M19</f>
        <v>0</v>
      </c>
      <c r="U19" s="19">
        <f>+Q19/M19</f>
        <v>0</v>
      </c>
      <c r="V19" s="19">
        <f>+R19/M19</f>
        <v>0</v>
      </c>
      <c r="W19" s="1"/>
    </row>
    <row r="20" spans="1:23" ht="35.1" customHeight="1" thickTop="1" thickBot="1" x14ac:dyDescent="0.3">
      <c r="A20" s="8" t="s">
        <v>19</v>
      </c>
      <c r="B20" s="8" t="s">
        <v>35</v>
      </c>
      <c r="C20" s="8" t="s">
        <v>26</v>
      </c>
      <c r="D20" s="8" t="s">
        <v>20</v>
      </c>
      <c r="E20" s="8" t="s">
        <v>41</v>
      </c>
      <c r="F20" s="8" t="s">
        <v>22</v>
      </c>
      <c r="G20" s="8" t="s">
        <v>23</v>
      </c>
      <c r="H20" s="8" t="s">
        <v>24</v>
      </c>
      <c r="I20" s="9" t="s">
        <v>42</v>
      </c>
      <c r="J20" s="10">
        <v>30435723</v>
      </c>
      <c r="K20" s="10">
        <v>0</v>
      </c>
      <c r="L20" s="10">
        <v>0</v>
      </c>
      <c r="M20" s="10">
        <v>30435723</v>
      </c>
      <c r="N20" s="10">
        <v>0</v>
      </c>
      <c r="O20" s="10">
        <v>30435723</v>
      </c>
      <c r="P20" s="10">
        <v>0</v>
      </c>
      <c r="Q20" s="10">
        <v>0</v>
      </c>
      <c r="R20" s="10">
        <v>0</v>
      </c>
      <c r="S20" s="18">
        <f>+M20-P20</f>
        <v>30435723</v>
      </c>
      <c r="T20" s="19">
        <f>+P20/M20</f>
        <v>0</v>
      </c>
      <c r="U20" s="19">
        <f>+Q20/M20</f>
        <v>0</v>
      </c>
      <c r="V20" s="19">
        <f>+R20/M20</f>
        <v>0</v>
      </c>
      <c r="W20" s="1"/>
    </row>
    <row r="21" spans="1:23" ht="35.1" customHeight="1" thickTop="1" thickBot="1" x14ac:dyDescent="0.3">
      <c r="A21" s="8" t="s">
        <v>19</v>
      </c>
      <c r="B21" s="8" t="s">
        <v>35</v>
      </c>
      <c r="C21" s="8" t="s">
        <v>26</v>
      </c>
      <c r="D21" s="8" t="s">
        <v>20</v>
      </c>
      <c r="E21" s="8" t="s">
        <v>43</v>
      </c>
      <c r="F21" s="8" t="s">
        <v>22</v>
      </c>
      <c r="G21" s="8" t="s">
        <v>23</v>
      </c>
      <c r="H21" s="8" t="s">
        <v>24</v>
      </c>
      <c r="I21" s="9" t="s">
        <v>44</v>
      </c>
      <c r="J21" s="10">
        <v>1317735051</v>
      </c>
      <c r="K21" s="10">
        <v>0</v>
      </c>
      <c r="L21" s="10">
        <v>0</v>
      </c>
      <c r="M21" s="10">
        <v>1317735051</v>
      </c>
      <c r="N21" s="10">
        <v>0</v>
      </c>
      <c r="O21" s="10">
        <v>1317735051</v>
      </c>
      <c r="P21" s="10">
        <v>0</v>
      </c>
      <c r="Q21" s="10">
        <v>0</v>
      </c>
      <c r="R21" s="10">
        <v>0</v>
      </c>
      <c r="S21" s="18">
        <f>+M21-P21</f>
        <v>1317735051</v>
      </c>
      <c r="T21" s="19">
        <f>+P21/M21</f>
        <v>0</v>
      </c>
      <c r="U21" s="19">
        <f>+Q21/M21</f>
        <v>0</v>
      </c>
      <c r="V21" s="19">
        <f>+R21/M21</f>
        <v>0</v>
      </c>
      <c r="W21" s="1"/>
    </row>
    <row r="22" spans="1:23" ht="35.1" customHeight="1" thickTop="1" thickBot="1" x14ac:dyDescent="0.3">
      <c r="A22" s="8" t="s">
        <v>19</v>
      </c>
      <c r="B22" s="8" t="s">
        <v>35</v>
      </c>
      <c r="C22" s="8" t="s">
        <v>26</v>
      </c>
      <c r="D22" s="8" t="s">
        <v>20</v>
      </c>
      <c r="E22" s="8" t="s">
        <v>45</v>
      </c>
      <c r="F22" s="8" t="s">
        <v>22</v>
      </c>
      <c r="G22" s="8" t="s">
        <v>23</v>
      </c>
      <c r="H22" s="8" t="s">
        <v>24</v>
      </c>
      <c r="I22" s="9" t="s">
        <v>46</v>
      </c>
      <c r="J22" s="10">
        <v>153199141</v>
      </c>
      <c r="K22" s="10">
        <v>0</v>
      </c>
      <c r="L22" s="10">
        <v>0</v>
      </c>
      <c r="M22" s="10">
        <v>153199141</v>
      </c>
      <c r="N22" s="10">
        <v>0</v>
      </c>
      <c r="O22" s="10">
        <v>153199141</v>
      </c>
      <c r="P22" s="10">
        <v>0</v>
      </c>
      <c r="Q22" s="10">
        <v>0</v>
      </c>
      <c r="R22" s="10">
        <v>0</v>
      </c>
      <c r="S22" s="18">
        <f>+M22-P22</f>
        <v>153199141</v>
      </c>
      <c r="T22" s="19">
        <f>+P22/M22</f>
        <v>0</v>
      </c>
      <c r="U22" s="19">
        <f>+Q22/M22</f>
        <v>0</v>
      </c>
      <c r="V22" s="19">
        <f>+R22/M22</f>
        <v>0</v>
      </c>
      <c r="W22" s="1"/>
    </row>
    <row r="23" spans="1:23" ht="35.1" customHeight="1" thickTop="1" thickBot="1" x14ac:dyDescent="0.3">
      <c r="A23" s="8" t="s">
        <v>19</v>
      </c>
      <c r="B23" s="8" t="s">
        <v>35</v>
      </c>
      <c r="C23" s="8" t="s">
        <v>26</v>
      </c>
      <c r="D23" s="8" t="s">
        <v>20</v>
      </c>
      <c r="E23" s="8" t="s">
        <v>47</v>
      </c>
      <c r="F23" s="8" t="s">
        <v>22</v>
      </c>
      <c r="G23" s="8" t="s">
        <v>23</v>
      </c>
      <c r="H23" s="8" t="s">
        <v>24</v>
      </c>
      <c r="I23" s="9" t="s">
        <v>48</v>
      </c>
      <c r="J23" s="10">
        <v>4032646632</v>
      </c>
      <c r="K23" s="10">
        <v>0</v>
      </c>
      <c r="L23" s="10">
        <v>0</v>
      </c>
      <c r="M23" s="10">
        <v>4032646632</v>
      </c>
      <c r="N23" s="10">
        <v>1554500000</v>
      </c>
      <c r="O23" s="10">
        <v>2478146632</v>
      </c>
      <c r="P23" s="10">
        <v>1554500000</v>
      </c>
      <c r="Q23" s="10">
        <v>1554500000</v>
      </c>
      <c r="R23" s="10">
        <v>1554500000</v>
      </c>
      <c r="S23" s="18">
        <f>+M23-P23</f>
        <v>2478146632</v>
      </c>
      <c r="T23" s="19">
        <f>+P23/M23</f>
        <v>0.38547885343205546</v>
      </c>
      <c r="U23" s="19">
        <f>+Q23/M23</f>
        <v>0.38547885343205546</v>
      </c>
      <c r="V23" s="19">
        <f>+R23/M23</f>
        <v>0.38547885343205546</v>
      </c>
      <c r="W23" s="1"/>
    </row>
    <row r="24" spans="1:23" ht="35.1" customHeight="1" thickTop="1" thickBot="1" x14ac:dyDescent="0.3">
      <c r="A24" s="8" t="s">
        <v>19</v>
      </c>
      <c r="B24" s="8" t="s">
        <v>35</v>
      </c>
      <c r="C24" s="8" t="s">
        <v>26</v>
      </c>
      <c r="D24" s="8" t="s">
        <v>20</v>
      </c>
      <c r="E24" s="8" t="s">
        <v>49</v>
      </c>
      <c r="F24" s="8" t="s">
        <v>22</v>
      </c>
      <c r="G24" s="8" t="s">
        <v>23</v>
      </c>
      <c r="H24" s="8" t="s">
        <v>24</v>
      </c>
      <c r="I24" s="9" t="s">
        <v>50</v>
      </c>
      <c r="J24" s="10">
        <v>971814405</v>
      </c>
      <c r="K24" s="10">
        <v>0</v>
      </c>
      <c r="L24" s="10">
        <v>0</v>
      </c>
      <c r="M24" s="10">
        <v>971814405</v>
      </c>
      <c r="N24" s="10">
        <v>0</v>
      </c>
      <c r="O24" s="10">
        <v>971814405</v>
      </c>
      <c r="P24" s="10">
        <v>0</v>
      </c>
      <c r="Q24" s="10">
        <v>0</v>
      </c>
      <c r="R24" s="10">
        <v>0</v>
      </c>
      <c r="S24" s="18">
        <f>+M24-P24</f>
        <v>971814405</v>
      </c>
      <c r="T24" s="19">
        <f>+P24/M24</f>
        <v>0</v>
      </c>
      <c r="U24" s="19">
        <f>+Q24/M24</f>
        <v>0</v>
      </c>
      <c r="V24" s="19">
        <f>+R24/M24</f>
        <v>0</v>
      </c>
      <c r="W24" s="1"/>
    </row>
    <row r="25" spans="1:23" ht="35.1" customHeight="1" thickTop="1" thickBot="1" x14ac:dyDescent="0.3">
      <c r="A25" s="8" t="s">
        <v>19</v>
      </c>
      <c r="B25" s="8" t="s">
        <v>35</v>
      </c>
      <c r="C25" s="8" t="s">
        <v>28</v>
      </c>
      <c r="D25" s="8" t="s">
        <v>20</v>
      </c>
      <c r="E25" s="8" t="s">
        <v>28</v>
      </c>
      <c r="F25" s="8" t="s">
        <v>22</v>
      </c>
      <c r="G25" s="8" t="s">
        <v>23</v>
      </c>
      <c r="H25" s="8" t="s">
        <v>24</v>
      </c>
      <c r="I25" s="9" t="s">
        <v>51</v>
      </c>
      <c r="J25" s="10">
        <v>662000000</v>
      </c>
      <c r="K25" s="10">
        <v>0</v>
      </c>
      <c r="L25" s="10">
        <v>0</v>
      </c>
      <c r="M25" s="10">
        <v>662000000</v>
      </c>
      <c r="N25" s="10">
        <v>152863000</v>
      </c>
      <c r="O25" s="10">
        <v>509137000</v>
      </c>
      <c r="P25" s="10">
        <v>49515000</v>
      </c>
      <c r="Q25" s="10">
        <v>0</v>
      </c>
      <c r="R25" s="10">
        <v>0</v>
      </c>
      <c r="S25" s="18">
        <f>+M25-P25</f>
        <v>612485000</v>
      </c>
      <c r="T25" s="19">
        <f>+P25/M25</f>
        <v>7.4796072507552866E-2</v>
      </c>
      <c r="U25" s="19">
        <f>+Q25/M25</f>
        <v>0</v>
      </c>
      <c r="V25" s="19">
        <f>+R25/M25</f>
        <v>0</v>
      </c>
      <c r="W25" s="1"/>
    </row>
    <row r="26" spans="1:23" ht="35.1" customHeight="1" thickTop="1" thickBot="1" x14ac:dyDescent="0.3">
      <c r="A26" s="8" t="s">
        <v>19</v>
      </c>
      <c r="B26" s="8" t="s">
        <v>35</v>
      </c>
      <c r="C26" s="8" t="s">
        <v>28</v>
      </c>
      <c r="D26" s="8" t="s">
        <v>20</v>
      </c>
      <c r="E26" s="8" t="s">
        <v>52</v>
      </c>
      <c r="F26" s="8" t="s">
        <v>22</v>
      </c>
      <c r="G26" s="8" t="s">
        <v>23</v>
      </c>
      <c r="H26" s="8" t="s">
        <v>24</v>
      </c>
      <c r="I26" s="9" t="s">
        <v>53</v>
      </c>
      <c r="J26" s="10">
        <v>257000000</v>
      </c>
      <c r="K26" s="10">
        <v>0</v>
      </c>
      <c r="L26" s="10">
        <v>0</v>
      </c>
      <c r="M26" s="10">
        <v>257000000</v>
      </c>
      <c r="N26" s="10">
        <v>24884968.16</v>
      </c>
      <c r="O26" s="10">
        <v>232115031.84</v>
      </c>
      <c r="P26" s="10">
        <v>24884968.16</v>
      </c>
      <c r="Q26" s="10">
        <v>23777724.899999999</v>
      </c>
      <c r="R26" s="10">
        <v>23777724.899999999</v>
      </c>
      <c r="S26" s="18">
        <f>+M26-P26</f>
        <v>232115031.84</v>
      </c>
      <c r="T26" s="19">
        <f>+P26/M26</f>
        <v>9.6828669883268478E-2</v>
      </c>
      <c r="U26" s="19">
        <f>+Q26/M26</f>
        <v>9.2520330350194552E-2</v>
      </c>
      <c r="V26" s="19">
        <f>+R26/M26</f>
        <v>9.2520330350194552E-2</v>
      </c>
      <c r="W26" s="1"/>
    </row>
    <row r="27" spans="1:23" ht="35.1" customHeight="1" thickTop="1" thickBot="1" x14ac:dyDescent="0.3">
      <c r="A27" s="8" t="s">
        <v>19</v>
      </c>
      <c r="B27" s="8" t="s">
        <v>35</v>
      </c>
      <c r="C27" s="8" t="s">
        <v>28</v>
      </c>
      <c r="D27" s="8" t="s">
        <v>20</v>
      </c>
      <c r="E27" s="8" t="s">
        <v>54</v>
      </c>
      <c r="F27" s="8" t="s">
        <v>22</v>
      </c>
      <c r="G27" s="8" t="s">
        <v>23</v>
      </c>
      <c r="H27" s="8" t="s">
        <v>24</v>
      </c>
      <c r="I27" s="9" t="s">
        <v>55</v>
      </c>
      <c r="J27" s="10">
        <v>4000000</v>
      </c>
      <c r="K27" s="10">
        <v>0</v>
      </c>
      <c r="L27" s="10">
        <v>0</v>
      </c>
      <c r="M27" s="10">
        <v>4000000</v>
      </c>
      <c r="N27" s="10">
        <v>500000</v>
      </c>
      <c r="O27" s="10">
        <v>3500000</v>
      </c>
      <c r="P27" s="10">
        <v>500000</v>
      </c>
      <c r="Q27" s="10">
        <v>500000</v>
      </c>
      <c r="R27" s="10">
        <v>500000</v>
      </c>
      <c r="S27" s="18">
        <f>+M27-P27</f>
        <v>3500000</v>
      </c>
      <c r="T27" s="19">
        <f>+P27/M27</f>
        <v>0.125</v>
      </c>
      <c r="U27" s="19">
        <f>+Q27/M27</f>
        <v>0.125</v>
      </c>
      <c r="V27" s="19">
        <f>+R27/M27</f>
        <v>0.125</v>
      </c>
      <c r="W27" s="1"/>
    </row>
    <row r="28" spans="1:23" ht="35.1" customHeight="1" thickTop="1" thickBot="1" x14ac:dyDescent="0.3">
      <c r="A28" s="8" t="s">
        <v>19</v>
      </c>
      <c r="B28" s="8" t="s">
        <v>35</v>
      </c>
      <c r="C28" s="8" t="s">
        <v>28</v>
      </c>
      <c r="D28" s="8" t="s">
        <v>20</v>
      </c>
      <c r="E28" s="8" t="s">
        <v>56</v>
      </c>
      <c r="F28" s="8" t="s">
        <v>22</v>
      </c>
      <c r="G28" s="8" t="s">
        <v>23</v>
      </c>
      <c r="H28" s="8" t="s">
        <v>24</v>
      </c>
      <c r="I28" s="9" t="s">
        <v>57</v>
      </c>
      <c r="J28" s="10">
        <v>46200000000</v>
      </c>
      <c r="K28" s="10">
        <v>0</v>
      </c>
      <c r="L28" s="10">
        <v>0</v>
      </c>
      <c r="M28" s="10">
        <v>46200000000</v>
      </c>
      <c r="N28" s="10">
        <v>6497583847.8000002</v>
      </c>
      <c r="O28" s="10">
        <v>39702416152.199997</v>
      </c>
      <c r="P28" s="10">
        <v>5774947757.8000002</v>
      </c>
      <c r="Q28" s="10">
        <v>5774947757.8000002</v>
      </c>
      <c r="R28" s="10">
        <v>5774947757.8000002</v>
      </c>
      <c r="S28" s="18">
        <f>+M28-P28</f>
        <v>40425052242.199997</v>
      </c>
      <c r="T28" s="19">
        <f>+P28/M28</f>
        <v>0.12499886921645022</v>
      </c>
      <c r="U28" s="19">
        <f>+Q28/M28</f>
        <v>0.12499886921645022</v>
      </c>
      <c r="V28" s="19">
        <f>+R28/M28</f>
        <v>0.12499886921645022</v>
      </c>
      <c r="W28" s="1"/>
    </row>
    <row r="29" spans="1:23" ht="35.1" customHeight="1" thickTop="1" thickBot="1" x14ac:dyDescent="0.3">
      <c r="A29" s="8" t="s">
        <v>19</v>
      </c>
      <c r="B29" s="8" t="s">
        <v>35</v>
      </c>
      <c r="C29" s="8" t="s">
        <v>28</v>
      </c>
      <c r="D29" s="8" t="s">
        <v>20</v>
      </c>
      <c r="E29" s="8" t="s">
        <v>58</v>
      </c>
      <c r="F29" s="8" t="s">
        <v>22</v>
      </c>
      <c r="G29" s="8" t="s">
        <v>23</v>
      </c>
      <c r="H29" s="8" t="s">
        <v>24</v>
      </c>
      <c r="I29" s="9" t="s">
        <v>59</v>
      </c>
      <c r="J29" s="10">
        <v>30450000000</v>
      </c>
      <c r="K29" s="10">
        <v>0</v>
      </c>
      <c r="L29" s="10">
        <v>0</v>
      </c>
      <c r="M29" s="10">
        <v>30450000000</v>
      </c>
      <c r="N29" s="10">
        <v>5188939050.21</v>
      </c>
      <c r="O29" s="10">
        <v>25261060949.790001</v>
      </c>
      <c r="P29" s="10">
        <v>4997046521.4099998</v>
      </c>
      <c r="Q29" s="10">
        <v>3284828071</v>
      </c>
      <c r="R29" s="10">
        <v>3284828071</v>
      </c>
      <c r="S29" s="18">
        <f>+M29-P29</f>
        <v>25452953478.59</v>
      </c>
      <c r="T29" s="19">
        <f>+P29/M29</f>
        <v>0.16410661810870278</v>
      </c>
      <c r="U29" s="19">
        <f>+Q29/M29</f>
        <v>0.10787612712643678</v>
      </c>
      <c r="V29" s="19">
        <f>+R29/M29</f>
        <v>0.10787612712643678</v>
      </c>
      <c r="W29" s="1"/>
    </row>
    <row r="30" spans="1:23" ht="35.1" customHeight="1" thickTop="1" thickBot="1" x14ac:dyDescent="0.3">
      <c r="A30" s="8" t="s">
        <v>19</v>
      </c>
      <c r="B30" s="8" t="s">
        <v>35</v>
      </c>
      <c r="C30" s="8" t="s">
        <v>60</v>
      </c>
      <c r="D30" s="8" t="s">
        <v>20</v>
      </c>
      <c r="E30" s="8" t="s">
        <v>20</v>
      </c>
      <c r="F30" s="8" t="s">
        <v>22</v>
      </c>
      <c r="G30" s="8" t="s">
        <v>23</v>
      </c>
      <c r="H30" s="8" t="s">
        <v>24</v>
      </c>
      <c r="I30" s="9" t="s">
        <v>61</v>
      </c>
      <c r="J30" s="10">
        <v>371222550</v>
      </c>
      <c r="K30" s="10">
        <v>0</v>
      </c>
      <c r="L30" s="10">
        <v>0</v>
      </c>
      <c r="M30" s="10">
        <v>371222550</v>
      </c>
      <c r="N30" s="10">
        <v>0</v>
      </c>
      <c r="O30" s="10">
        <v>371222550</v>
      </c>
      <c r="P30" s="10">
        <v>0</v>
      </c>
      <c r="Q30" s="10">
        <v>0</v>
      </c>
      <c r="R30" s="10">
        <v>0</v>
      </c>
      <c r="S30" s="18">
        <f>+M30-P30</f>
        <v>371222550</v>
      </c>
      <c r="T30" s="19">
        <f>+P30/M30</f>
        <v>0</v>
      </c>
      <c r="U30" s="19">
        <f>+Q30/M30</f>
        <v>0</v>
      </c>
      <c r="V30" s="19">
        <f>+R30/M30</f>
        <v>0</v>
      </c>
      <c r="W30" s="1"/>
    </row>
    <row r="31" spans="1:23" ht="35.1" customHeight="1" thickTop="1" thickBot="1" x14ac:dyDescent="0.3">
      <c r="A31" s="14" t="s">
        <v>19</v>
      </c>
      <c r="B31" s="14">
        <v>4</v>
      </c>
      <c r="C31" s="14"/>
      <c r="D31" s="14"/>
      <c r="E31" s="14"/>
      <c r="F31" s="14"/>
      <c r="G31" s="14"/>
      <c r="H31" s="14"/>
      <c r="I31" s="15" t="s">
        <v>103</v>
      </c>
      <c r="J31" s="16">
        <f>SUM(J32:J35)</f>
        <v>191917708096</v>
      </c>
      <c r="K31" s="16">
        <f t="shared" ref="K31:R31" si="5">SUM(K32:K35)</f>
        <v>0</v>
      </c>
      <c r="L31" s="16">
        <f t="shared" si="5"/>
        <v>0</v>
      </c>
      <c r="M31" s="16">
        <f t="shared" si="5"/>
        <v>191917708096</v>
      </c>
      <c r="N31" s="16">
        <f t="shared" si="5"/>
        <v>171330908096</v>
      </c>
      <c r="O31" s="16">
        <f t="shared" si="5"/>
        <v>20586800000</v>
      </c>
      <c r="P31" s="16">
        <f t="shared" si="5"/>
        <v>171330908096</v>
      </c>
      <c r="Q31" s="16">
        <f t="shared" si="5"/>
        <v>22845834161.18</v>
      </c>
      <c r="R31" s="16">
        <f t="shared" si="5"/>
        <v>22845834161.18</v>
      </c>
      <c r="S31" s="22">
        <f>+M31-P31</f>
        <v>20586800000</v>
      </c>
      <c r="T31" s="23">
        <f>+P31/M31</f>
        <v>0.89273110749268547</v>
      </c>
      <c r="U31" s="23">
        <f>+Q31/M31</f>
        <v>0.11903974045871882</v>
      </c>
      <c r="V31" s="23">
        <f>+R31/M31</f>
        <v>0.11903974045871882</v>
      </c>
      <c r="W31" s="1"/>
    </row>
    <row r="32" spans="1:23" ht="66" customHeight="1" thickTop="1" thickBot="1" x14ac:dyDescent="0.3">
      <c r="A32" s="8" t="s">
        <v>19</v>
      </c>
      <c r="B32" s="8" t="s">
        <v>26</v>
      </c>
      <c r="C32" s="8" t="s">
        <v>32</v>
      </c>
      <c r="D32" s="8" t="s">
        <v>20</v>
      </c>
      <c r="E32" s="8" t="s">
        <v>56</v>
      </c>
      <c r="F32" s="8" t="s">
        <v>22</v>
      </c>
      <c r="G32" s="8" t="s">
        <v>23</v>
      </c>
      <c r="H32" s="8" t="s">
        <v>24</v>
      </c>
      <c r="I32" s="9" t="s">
        <v>62</v>
      </c>
      <c r="J32" s="10">
        <v>139872454048</v>
      </c>
      <c r="K32" s="10">
        <v>0</v>
      </c>
      <c r="L32" s="10">
        <v>0</v>
      </c>
      <c r="M32" s="10">
        <v>139872454048</v>
      </c>
      <c r="N32" s="10">
        <v>139872454048</v>
      </c>
      <c r="O32" s="10">
        <v>0</v>
      </c>
      <c r="P32" s="10">
        <v>139872454048</v>
      </c>
      <c r="Q32" s="10">
        <v>22845834161.18</v>
      </c>
      <c r="R32" s="10">
        <v>22845834161.18</v>
      </c>
      <c r="S32" s="18">
        <f>+M32-P32</f>
        <v>0</v>
      </c>
      <c r="T32" s="19">
        <f>+P32/M32</f>
        <v>1</v>
      </c>
      <c r="U32" s="19">
        <f>+Q32/M32</f>
        <v>0.16333333333338099</v>
      </c>
      <c r="V32" s="19">
        <f>+R32/M32</f>
        <v>0.16333333333338099</v>
      </c>
      <c r="W32" s="1"/>
    </row>
    <row r="33" spans="1:23" ht="74.25" customHeight="1" thickTop="1" thickBot="1" x14ac:dyDescent="0.3">
      <c r="A33" s="8" t="s">
        <v>19</v>
      </c>
      <c r="B33" s="8" t="s">
        <v>26</v>
      </c>
      <c r="C33" s="8" t="s">
        <v>32</v>
      </c>
      <c r="D33" s="8" t="s">
        <v>20</v>
      </c>
      <c r="E33" s="8" t="s">
        <v>63</v>
      </c>
      <c r="F33" s="8" t="s">
        <v>22</v>
      </c>
      <c r="G33" s="8" t="s">
        <v>23</v>
      </c>
      <c r="H33" s="8" t="s">
        <v>24</v>
      </c>
      <c r="I33" s="9" t="s">
        <v>64</v>
      </c>
      <c r="J33" s="10">
        <v>28368454048</v>
      </c>
      <c r="K33" s="10">
        <v>0</v>
      </c>
      <c r="L33" s="10">
        <v>0</v>
      </c>
      <c r="M33" s="10">
        <v>28368454048</v>
      </c>
      <c r="N33" s="10">
        <v>28368454048</v>
      </c>
      <c r="O33" s="10">
        <v>0</v>
      </c>
      <c r="P33" s="10">
        <v>28368454048</v>
      </c>
      <c r="Q33" s="10">
        <v>0</v>
      </c>
      <c r="R33" s="10">
        <v>0</v>
      </c>
      <c r="S33" s="18">
        <f>+M33-P33</f>
        <v>0</v>
      </c>
      <c r="T33" s="19">
        <f>+P33/M33</f>
        <v>1</v>
      </c>
      <c r="U33" s="19">
        <f>+Q33/M33</f>
        <v>0</v>
      </c>
      <c r="V33" s="19">
        <f>+R33/M33</f>
        <v>0</v>
      </c>
      <c r="W33" s="1"/>
    </row>
    <row r="34" spans="1:23" ht="67.5" customHeight="1" thickTop="1" thickBot="1" x14ac:dyDescent="0.3">
      <c r="A34" s="8" t="s">
        <v>19</v>
      </c>
      <c r="B34" s="8" t="s">
        <v>26</v>
      </c>
      <c r="C34" s="8" t="s">
        <v>32</v>
      </c>
      <c r="D34" s="8" t="s">
        <v>20</v>
      </c>
      <c r="E34" s="8" t="s">
        <v>65</v>
      </c>
      <c r="F34" s="8" t="s">
        <v>22</v>
      </c>
      <c r="G34" s="8" t="s">
        <v>38</v>
      </c>
      <c r="H34" s="8" t="s">
        <v>39</v>
      </c>
      <c r="I34" s="9" t="s">
        <v>66</v>
      </c>
      <c r="J34" s="10">
        <v>20586800000</v>
      </c>
      <c r="K34" s="10">
        <v>0</v>
      </c>
      <c r="L34" s="10">
        <v>0</v>
      </c>
      <c r="M34" s="10">
        <v>20586800000</v>
      </c>
      <c r="N34" s="10">
        <v>0</v>
      </c>
      <c r="O34" s="10">
        <v>20586800000</v>
      </c>
      <c r="P34" s="10">
        <v>0</v>
      </c>
      <c r="Q34" s="10">
        <v>0</v>
      </c>
      <c r="R34" s="10">
        <v>0</v>
      </c>
      <c r="S34" s="18">
        <f>+M34-P34</f>
        <v>20586800000</v>
      </c>
      <c r="T34" s="19">
        <f>+P34/M34</f>
        <v>0</v>
      </c>
      <c r="U34" s="19">
        <f>+Q34/M34</f>
        <v>0</v>
      </c>
      <c r="V34" s="19">
        <f>+R34/M34</f>
        <v>0</v>
      </c>
      <c r="W34" s="1"/>
    </row>
    <row r="35" spans="1:23" ht="55.5" customHeight="1" thickTop="1" thickBot="1" x14ac:dyDescent="0.3">
      <c r="A35" s="8" t="s">
        <v>19</v>
      </c>
      <c r="B35" s="8" t="s">
        <v>26</v>
      </c>
      <c r="C35" s="8" t="s">
        <v>32</v>
      </c>
      <c r="D35" s="8" t="s">
        <v>20</v>
      </c>
      <c r="E35" s="8" t="s">
        <v>67</v>
      </c>
      <c r="F35" s="8" t="s">
        <v>22</v>
      </c>
      <c r="G35" s="8" t="s">
        <v>23</v>
      </c>
      <c r="H35" s="8" t="s">
        <v>24</v>
      </c>
      <c r="I35" s="9" t="s">
        <v>68</v>
      </c>
      <c r="J35" s="10">
        <v>3090000000</v>
      </c>
      <c r="K35" s="10">
        <v>0</v>
      </c>
      <c r="L35" s="10">
        <v>0</v>
      </c>
      <c r="M35" s="10">
        <v>3090000000</v>
      </c>
      <c r="N35" s="10">
        <v>3090000000</v>
      </c>
      <c r="O35" s="10">
        <v>0</v>
      </c>
      <c r="P35" s="10">
        <v>3090000000</v>
      </c>
      <c r="Q35" s="10">
        <v>0</v>
      </c>
      <c r="R35" s="10">
        <v>0</v>
      </c>
      <c r="S35" s="18">
        <f>+M35-P35</f>
        <v>0</v>
      </c>
      <c r="T35" s="19">
        <f>+P35/M35</f>
        <v>1</v>
      </c>
      <c r="U35" s="19">
        <f>+Q35/M35</f>
        <v>0</v>
      </c>
      <c r="V35" s="19">
        <f>+R35/M35</f>
        <v>0</v>
      </c>
      <c r="W35" s="1"/>
    </row>
    <row r="36" spans="1:23" ht="35.1" customHeight="1" thickTop="1" thickBot="1" x14ac:dyDescent="0.3">
      <c r="A36" s="11" t="s">
        <v>69</v>
      </c>
      <c r="B36" s="11"/>
      <c r="C36" s="11"/>
      <c r="D36" s="11"/>
      <c r="E36" s="11"/>
      <c r="F36" s="11"/>
      <c r="G36" s="11"/>
      <c r="H36" s="11"/>
      <c r="I36" s="12" t="s">
        <v>104</v>
      </c>
      <c r="J36" s="13">
        <f>SUM(J37:J61)</f>
        <v>109465000000</v>
      </c>
      <c r="K36" s="13">
        <f t="shared" ref="K36:R36" si="6">SUM(K37:K61)</f>
        <v>3000000000</v>
      </c>
      <c r="L36" s="13">
        <f t="shared" si="6"/>
        <v>3000000000</v>
      </c>
      <c r="M36" s="13">
        <f t="shared" si="6"/>
        <v>109465000000</v>
      </c>
      <c r="N36" s="13">
        <f t="shared" si="6"/>
        <v>105146165593.92</v>
      </c>
      <c r="O36" s="13">
        <f t="shared" si="6"/>
        <v>4318834406.0799999</v>
      </c>
      <c r="P36" s="13">
        <f t="shared" si="6"/>
        <v>43090353320.800003</v>
      </c>
      <c r="Q36" s="13">
        <f t="shared" si="6"/>
        <v>1222331637.8000002</v>
      </c>
      <c r="R36" s="13">
        <f t="shared" si="6"/>
        <v>1148965414.3000002</v>
      </c>
      <c r="S36" s="20">
        <f>+M36-P36</f>
        <v>66374646679.199997</v>
      </c>
      <c r="T36" s="21">
        <f>+P36/M36</f>
        <v>0.39364503102178783</v>
      </c>
      <c r="U36" s="21">
        <f>+Q36/M36</f>
        <v>1.1166415181108119E-2</v>
      </c>
      <c r="V36" s="21">
        <f>+R36/M36</f>
        <v>1.0496189780295073E-2</v>
      </c>
      <c r="W36" s="1"/>
    </row>
    <row r="37" spans="1:23" ht="92.25" customHeight="1" thickTop="1" thickBot="1" x14ac:dyDescent="0.3">
      <c r="A37" s="8" t="s">
        <v>69</v>
      </c>
      <c r="B37" s="8" t="s">
        <v>70</v>
      </c>
      <c r="C37" s="8" t="s">
        <v>71</v>
      </c>
      <c r="D37" s="8" t="s">
        <v>32</v>
      </c>
      <c r="E37" s="8"/>
      <c r="F37" s="8" t="s">
        <v>22</v>
      </c>
      <c r="G37" s="8" t="s">
        <v>23</v>
      </c>
      <c r="H37" s="8" t="s">
        <v>24</v>
      </c>
      <c r="I37" s="9" t="s">
        <v>72</v>
      </c>
      <c r="J37" s="10">
        <v>4117000000</v>
      </c>
      <c r="K37" s="10">
        <v>0</v>
      </c>
      <c r="L37" s="10">
        <v>0</v>
      </c>
      <c r="M37" s="10">
        <v>4117000000</v>
      </c>
      <c r="N37" s="10">
        <v>2845357041.6999998</v>
      </c>
      <c r="O37" s="10">
        <v>1271642958.3</v>
      </c>
      <c r="P37" s="10">
        <v>2845356880.6999998</v>
      </c>
      <c r="Q37" s="10">
        <v>389951758.69999999</v>
      </c>
      <c r="R37" s="10">
        <v>377654565.69999999</v>
      </c>
      <c r="S37" s="18">
        <f>+M37-P37</f>
        <v>1271643119.3000002</v>
      </c>
      <c r="T37" s="19">
        <f>+P37/M37</f>
        <v>0.6911238476317707</v>
      </c>
      <c r="U37" s="19">
        <f>+Q37/M37</f>
        <v>9.4717454141365065E-2</v>
      </c>
      <c r="V37" s="19">
        <f>+R37/M37</f>
        <v>9.1730523609424339E-2</v>
      </c>
      <c r="W37" s="1"/>
    </row>
    <row r="38" spans="1:23" ht="54.95" customHeight="1" thickTop="1" thickBot="1" x14ac:dyDescent="0.3">
      <c r="A38" s="8" t="s">
        <v>69</v>
      </c>
      <c r="B38" s="8" t="s">
        <v>73</v>
      </c>
      <c r="C38" s="8" t="s">
        <v>71</v>
      </c>
      <c r="D38" s="8" t="s">
        <v>20</v>
      </c>
      <c r="E38" s="8"/>
      <c r="F38" s="8" t="s">
        <v>22</v>
      </c>
      <c r="G38" s="8" t="s">
        <v>23</v>
      </c>
      <c r="H38" s="8" t="s">
        <v>24</v>
      </c>
      <c r="I38" s="9" t="s">
        <v>74</v>
      </c>
      <c r="J38" s="10">
        <v>2000000000</v>
      </c>
      <c r="K38" s="10">
        <v>0</v>
      </c>
      <c r="L38" s="10">
        <v>2000000000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8">
        <f>+M38-P38</f>
        <v>0</v>
      </c>
      <c r="T38" s="19">
        <v>0</v>
      </c>
      <c r="U38" s="19">
        <v>0</v>
      </c>
      <c r="V38" s="19">
        <v>0</v>
      </c>
      <c r="W38" s="1"/>
    </row>
    <row r="39" spans="1:23" ht="54.95" customHeight="1" thickTop="1" thickBot="1" x14ac:dyDescent="0.3">
      <c r="A39" s="8" t="s">
        <v>69</v>
      </c>
      <c r="B39" s="8" t="s">
        <v>73</v>
      </c>
      <c r="C39" s="8" t="s">
        <v>71</v>
      </c>
      <c r="D39" s="8" t="s">
        <v>20</v>
      </c>
      <c r="E39" s="8"/>
      <c r="F39" s="8" t="s">
        <v>22</v>
      </c>
      <c r="G39" s="8" t="s">
        <v>38</v>
      </c>
      <c r="H39" s="8" t="s">
        <v>24</v>
      </c>
      <c r="I39" s="9" t="s">
        <v>74</v>
      </c>
      <c r="J39" s="10">
        <v>3000000000</v>
      </c>
      <c r="K39" s="10">
        <v>0</v>
      </c>
      <c r="L39" s="10">
        <v>1000000000</v>
      </c>
      <c r="M39" s="10">
        <v>2000000000</v>
      </c>
      <c r="N39" s="10">
        <v>2000000000</v>
      </c>
      <c r="O39" s="10">
        <v>0</v>
      </c>
      <c r="P39" s="10">
        <v>2000000000</v>
      </c>
      <c r="Q39" s="10">
        <v>0</v>
      </c>
      <c r="R39" s="10">
        <v>0</v>
      </c>
      <c r="S39" s="18">
        <f>+M39-P39</f>
        <v>0</v>
      </c>
      <c r="T39" s="19">
        <f>+P39/M39</f>
        <v>1</v>
      </c>
      <c r="U39" s="19">
        <f>+Q39/M39</f>
        <v>0</v>
      </c>
      <c r="V39" s="19">
        <f>+R39/M39</f>
        <v>0</v>
      </c>
      <c r="W39" s="1"/>
    </row>
    <row r="40" spans="1:23" ht="54.95" customHeight="1" thickTop="1" thickBot="1" x14ac:dyDescent="0.3">
      <c r="A40" s="8" t="s">
        <v>69</v>
      </c>
      <c r="B40" s="8" t="s">
        <v>73</v>
      </c>
      <c r="C40" s="8" t="s">
        <v>71</v>
      </c>
      <c r="D40" s="8" t="s">
        <v>32</v>
      </c>
      <c r="E40" s="8"/>
      <c r="F40" s="8" t="s">
        <v>22</v>
      </c>
      <c r="G40" s="8" t="s">
        <v>23</v>
      </c>
      <c r="H40" s="8" t="s">
        <v>24</v>
      </c>
      <c r="I40" s="9" t="s">
        <v>75</v>
      </c>
      <c r="J40" s="10">
        <v>45000000000</v>
      </c>
      <c r="K40" s="10">
        <v>0</v>
      </c>
      <c r="L40" s="10">
        <v>0</v>
      </c>
      <c r="M40" s="10">
        <v>45000000000</v>
      </c>
      <c r="N40" s="10">
        <v>45000000000</v>
      </c>
      <c r="O40" s="10">
        <v>0</v>
      </c>
      <c r="P40" s="10">
        <v>0</v>
      </c>
      <c r="Q40" s="10">
        <v>0</v>
      </c>
      <c r="R40" s="10">
        <v>0</v>
      </c>
      <c r="S40" s="18">
        <f>+M40-P40</f>
        <v>45000000000</v>
      </c>
      <c r="T40" s="19">
        <f>+P40/M40</f>
        <v>0</v>
      </c>
      <c r="U40" s="19">
        <f>+Q40/M40</f>
        <v>0</v>
      </c>
      <c r="V40" s="19">
        <f>+R40/M40</f>
        <v>0</v>
      </c>
      <c r="W40" s="1"/>
    </row>
    <row r="41" spans="1:23" ht="54.95" customHeight="1" thickTop="1" thickBot="1" x14ac:dyDescent="0.3">
      <c r="A41" s="8" t="s">
        <v>69</v>
      </c>
      <c r="B41" s="8" t="s">
        <v>73</v>
      </c>
      <c r="C41" s="8" t="s">
        <v>71</v>
      </c>
      <c r="D41" s="8" t="s">
        <v>60</v>
      </c>
      <c r="E41" s="8"/>
      <c r="F41" s="8" t="s">
        <v>22</v>
      </c>
      <c r="G41" s="8" t="s">
        <v>23</v>
      </c>
      <c r="H41" s="8" t="s">
        <v>24</v>
      </c>
      <c r="I41" s="9" t="s">
        <v>76</v>
      </c>
      <c r="J41" s="10">
        <v>1110000000</v>
      </c>
      <c r="K41" s="10">
        <v>0</v>
      </c>
      <c r="L41" s="10">
        <v>0</v>
      </c>
      <c r="M41" s="10">
        <v>1110000000</v>
      </c>
      <c r="N41" s="10">
        <v>752261606</v>
      </c>
      <c r="O41" s="10">
        <v>357738394</v>
      </c>
      <c r="P41" s="10">
        <v>20000000</v>
      </c>
      <c r="Q41" s="10">
        <v>20000000</v>
      </c>
      <c r="R41" s="10">
        <v>20000000</v>
      </c>
      <c r="S41" s="18">
        <f>+M41-P41</f>
        <v>1090000000</v>
      </c>
      <c r="T41" s="19">
        <f>+P41/M41</f>
        <v>1.8018018018018018E-2</v>
      </c>
      <c r="U41" s="19">
        <f>+Q41/M41</f>
        <v>1.8018018018018018E-2</v>
      </c>
      <c r="V41" s="19">
        <f>+R41/M41</f>
        <v>1.8018018018018018E-2</v>
      </c>
      <c r="W41" s="1"/>
    </row>
    <row r="42" spans="1:23" ht="54.95" customHeight="1" thickTop="1" thickBot="1" x14ac:dyDescent="0.3">
      <c r="A42" s="8" t="s">
        <v>69</v>
      </c>
      <c r="B42" s="8" t="s">
        <v>73</v>
      </c>
      <c r="C42" s="8" t="s">
        <v>71</v>
      </c>
      <c r="D42" s="8" t="s">
        <v>60</v>
      </c>
      <c r="E42" s="8"/>
      <c r="F42" s="8" t="s">
        <v>22</v>
      </c>
      <c r="G42" s="8" t="s">
        <v>38</v>
      </c>
      <c r="H42" s="8" t="s">
        <v>24</v>
      </c>
      <c r="I42" s="9" t="s">
        <v>76</v>
      </c>
      <c r="J42" s="10">
        <v>2000000000</v>
      </c>
      <c r="K42" s="10">
        <v>0</v>
      </c>
      <c r="L42" s="10">
        <v>0</v>
      </c>
      <c r="M42" s="10">
        <v>2000000000</v>
      </c>
      <c r="N42" s="10">
        <v>2000000000</v>
      </c>
      <c r="O42" s="10">
        <v>0</v>
      </c>
      <c r="P42" s="10">
        <v>732261606</v>
      </c>
      <c r="Q42" s="10">
        <v>19530864</v>
      </c>
      <c r="R42" s="10">
        <v>19530864</v>
      </c>
      <c r="S42" s="18">
        <f>+M42-P42</f>
        <v>1267738394</v>
      </c>
      <c r="T42" s="19">
        <f>+P42/M42</f>
        <v>0.366130803</v>
      </c>
      <c r="U42" s="19">
        <f>+Q42/M42</f>
        <v>9.7654319999999992E-3</v>
      </c>
      <c r="V42" s="19">
        <f>+R42/M42</f>
        <v>9.7654319999999992E-3</v>
      </c>
      <c r="W42" s="1"/>
    </row>
    <row r="43" spans="1:23" ht="54.95" customHeight="1" thickTop="1" thickBot="1" x14ac:dyDescent="0.3">
      <c r="A43" s="8" t="s">
        <v>69</v>
      </c>
      <c r="B43" s="8" t="s">
        <v>73</v>
      </c>
      <c r="C43" s="8" t="s">
        <v>71</v>
      </c>
      <c r="D43" s="8" t="s">
        <v>77</v>
      </c>
      <c r="E43" s="8"/>
      <c r="F43" s="8" t="s">
        <v>22</v>
      </c>
      <c r="G43" s="8" t="s">
        <v>23</v>
      </c>
      <c r="H43" s="8" t="s">
        <v>24</v>
      </c>
      <c r="I43" s="9" t="s">
        <v>78</v>
      </c>
      <c r="J43" s="10">
        <v>750000000</v>
      </c>
      <c r="K43" s="10">
        <v>0</v>
      </c>
      <c r="L43" s="10">
        <v>0</v>
      </c>
      <c r="M43" s="10">
        <v>750000000</v>
      </c>
      <c r="N43" s="10">
        <v>711853575</v>
      </c>
      <c r="O43" s="10">
        <v>38146425</v>
      </c>
      <c r="P43" s="10">
        <v>711853572</v>
      </c>
      <c r="Q43" s="10">
        <v>14396957</v>
      </c>
      <c r="R43" s="10">
        <v>14396957</v>
      </c>
      <c r="S43" s="18">
        <f>+M43-P43</f>
        <v>38146428</v>
      </c>
      <c r="T43" s="19">
        <f>+P43/M43</f>
        <v>0.94913809599999999</v>
      </c>
      <c r="U43" s="19">
        <f>+Q43/M43</f>
        <v>1.9195942666666667E-2</v>
      </c>
      <c r="V43" s="19">
        <f>+R43/M43</f>
        <v>1.9195942666666667E-2</v>
      </c>
      <c r="W43" s="1"/>
    </row>
    <row r="44" spans="1:23" ht="54.95" customHeight="1" thickTop="1" thickBot="1" x14ac:dyDescent="0.3">
      <c r="A44" s="8" t="s">
        <v>69</v>
      </c>
      <c r="B44" s="8" t="s">
        <v>73</v>
      </c>
      <c r="C44" s="8" t="s">
        <v>71</v>
      </c>
      <c r="D44" s="8" t="s">
        <v>38</v>
      </c>
      <c r="E44" s="8"/>
      <c r="F44" s="8" t="s">
        <v>22</v>
      </c>
      <c r="G44" s="8" t="s">
        <v>23</v>
      </c>
      <c r="H44" s="8" t="s">
        <v>24</v>
      </c>
      <c r="I44" s="9" t="s">
        <v>79</v>
      </c>
      <c r="J44" s="10">
        <v>1941700000</v>
      </c>
      <c r="K44" s="10">
        <v>0</v>
      </c>
      <c r="L44" s="10">
        <v>0</v>
      </c>
      <c r="M44" s="10">
        <v>1941700000</v>
      </c>
      <c r="N44" s="10">
        <v>1834813626</v>
      </c>
      <c r="O44" s="10">
        <v>106886374</v>
      </c>
      <c r="P44" s="10">
        <v>155960793</v>
      </c>
      <c r="Q44" s="10">
        <v>37537589</v>
      </c>
      <c r="R44" s="10">
        <v>36786011</v>
      </c>
      <c r="S44" s="18">
        <f>+M44-P44</f>
        <v>1785739207</v>
      </c>
      <c r="T44" s="19">
        <f>+P44/M44</f>
        <v>8.0321776278518831E-2</v>
      </c>
      <c r="U44" s="19">
        <f>+Q44/M44</f>
        <v>1.9332331977133441E-2</v>
      </c>
      <c r="V44" s="19">
        <f>+R44/M44</f>
        <v>1.8945259823865683E-2</v>
      </c>
      <c r="W44" s="1"/>
    </row>
    <row r="45" spans="1:23" ht="54.95" customHeight="1" thickTop="1" thickBot="1" x14ac:dyDescent="0.3">
      <c r="A45" s="8" t="s">
        <v>69</v>
      </c>
      <c r="B45" s="8" t="s">
        <v>73</v>
      </c>
      <c r="C45" s="8" t="s">
        <v>71</v>
      </c>
      <c r="D45" s="8" t="s">
        <v>38</v>
      </c>
      <c r="E45" s="8"/>
      <c r="F45" s="8" t="s">
        <v>22</v>
      </c>
      <c r="G45" s="8" t="s">
        <v>38</v>
      </c>
      <c r="H45" s="8" t="s">
        <v>24</v>
      </c>
      <c r="I45" s="9" t="s">
        <v>79</v>
      </c>
      <c r="J45" s="10">
        <v>12000000000</v>
      </c>
      <c r="K45" s="10">
        <v>0</v>
      </c>
      <c r="L45" s="10">
        <v>0</v>
      </c>
      <c r="M45" s="10">
        <v>12000000000</v>
      </c>
      <c r="N45" s="10">
        <v>12000000000</v>
      </c>
      <c r="O45" s="10">
        <v>0</v>
      </c>
      <c r="P45" s="10">
        <v>7036256863</v>
      </c>
      <c r="Q45" s="10">
        <v>249664692</v>
      </c>
      <c r="R45" s="10">
        <v>249664692</v>
      </c>
      <c r="S45" s="18">
        <f>+M45-P45</f>
        <v>4963743137</v>
      </c>
      <c r="T45" s="19">
        <f>+P45/M45</f>
        <v>0.58635473858333331</v>
      </c>
      <c r="U45" s="19">
        <f>+Q45/M45</f>
        <v>2.0805390999999999E-2</v>
      </c>
      <c r="V45" s="19">
        <f>+R45/M45</f>
        <v>2.0805390999999999E-2</v>
      </c>
      <c r="W45" s="1"/>
    </row>
    <row r="46" spans="1:23" ht="54.95" customHeight="1" thickTop="1" thickBot="1" x14ac:dyDescent="0.3">
      <c r="A46" s="8" t="s">
        <v>69</v>
      </c>
      <c r="B46" s="8" t="s">
        <v>73</v>
      </c>
      <c r="C46" s="8" t="s">
        <v>71</v>
      </c>
      <c r="D46" s="8" t="s">
        <v>80</v>
      </c>
      <c r="E46" s="8"/>
      <c r="F46" s="8" t="s">
        <v>22</v>
      </c>
      <c r="G46" s="8" t="s">
        <v>23</v>
      </c>
      <c r="H46" s="8" t="s">
        <v>24</v>
      </c>
      <c r="I46" s="9" t="s">
        <v>81</v>
      </c>
      <c r="J46" s="10">
        <v>1000000000</v>
      </c>
      <c r="K46" s="10">
        <v>0</v>
      </c>
      <c r="L46" s="10">
        <v>0</v>
      </c>
      <c r="M46" s="10">
        <v>1000000000</v>
      </c>
      <c r="N46" s="10">
        <v>865201715</v>
      </c>
      <c r="O46" s="10">
        <v>134798285</v>
      </c>
      <c r="P46" s="10">
        <v>865201715</v>
      </c>
      <c r="Q46" s="10">
        <v>31316305</v>
      </c>
      <c r="R46" s="10">
        <v>31316305</v>
      </c>
      <c r="S46" s="18">
        <f>+M46-P46</f>
        <v>134798285</v>
      </c>
      <c r="T46" s="19">
        <f>+P46/M46</f>
        <v>0.86520171499999998</v>
      </c>
      <c r="U46" s="19">
        <f>+Q46/M46</f>
        <v>3.1316305000000003E-2</v>
      </c>
      <c r="V46" s="19">
        <f>+R46/M46</f>
        <v>3.1316305000000003E-2</v>
      </c>
      <c r="W46" s="1"/>
    </row>
    <row r="47" spans="1:23" ht="54.95" customHeight="1" thickTop="1" thickBot="1" x14ac:dyDescent="0.3">
      <c r="A47" s="8" t="s">
        <v>69</v>
      </c>
      <c r="B47" s="8" t="s">
        <v>73</v>
      </c>
      <c r="C47" s="8" t="s">
        <v>71</v>
      </c>
      <c r="D47" s="8" t="s">
        <v>80</v>
      </c>
      <c r="E47" s="8"/>
      <c r="F47" s="8" t="s">
        <v>22</v>
      </c>
      <c r="G47" s="8" t="s">
        <v>38</v>
      </c>
      <c r="H47" s="8" t="s">
        <v>24</v>
      </c>
      <c r="I47" s="9" t="s">
        <v>81</v>
      </c>
      <c r="J47" s="10">
        <v>2000000000</v>
      </c>
      <c r="K47" s="10">
        <v>0</v>
      </c>
      <c r="L47" s="10">
        <v>0</v>
      </c>
      <c r="M47" s="10">
        <v>2000000000</v>
      </c>
      <c r="N47" s="10">
        <v>1850309870</v>
      </c>
      <c r="O47" s="10">
        <v>149690130</v>
      </c>
      <c r="P47" s="10">
        <v>1846094423</v>
      </c>
      <c r="Q47" s="10">
        <v>46068508</v>
      </c>
      <c r="R47" s="10">
        <v>46068508</v>
      </c>
      <c r="S47" s="18">
        <f>+M47-P47</f>
        <v>153905577</v>
      </c>
      <c r="T47" s="19">
        <f>+P47/M47</f>
        <v>0.92304721150000002</v>
      </c>
      <c r="U47" s="19">
        <f>+Q47/M47</f>
        <v>2.3034254000000001E-2</v>
      </c>
      <c r="V47" s="19">
        <f>+R47/M47</f>
        <v>2.3034254000000001E-2</v>
      </c>
      <c r="W47" s="1"/>
    </row>
    <row r="48" spans="1:23" ht="54.95" customHeight="1" thickTop="1" thickBot="1" x14ac:dyDescent="0.3">
      <c r="A48" s="8" t="s">
        <v>69</v>
      </c>
      <c r="B48" s="8" t="s">
        <v>73</v>
      </c>
      <c r="C48" s="8" t="s">
        <v>71</v>
      </c>
      <c r="D48" s="8" t="s">
        <v>82</v>
      </c>
      <c r="E48" s="8"/>
      <c r="F48" s="8" t="s">
        <v>22</v>
      </c>
      <c r="G48" s="8" t="s">
        <v>23</v>
      </c>
      <c r="H48" s="8" t="s">
        <v>24</v>
      </c>
      <c r="I48" s="9" t="s">
        <v>83</v>
      </c>
      <c r="J48" s="10">
        <v>1200000000</v>
      </c>
      <c r="K48" s="10">
        <v>0</v>
      </c>
      <c r="L48" s="10">
        <v>0</v>
      </c>
      <c r="M48" s="10">
        <v>1200000000</v>
      </c>
      <c r="N48" s="10">
        <v>1200000000</v>
      </c>
      <c r="O48" s="10">
        <v>0</v>
      </c>
      <c r="P48" s="10">
        <v>169466115</v>
      </c>
      <c r="Q48" s="10">
        <v>3097240</v>
      </c>
      <c r="R48" s="10">
        <v>3097240</v>
      </c>
      <c r="S48" s="18">
        <f>+M48-P48</f>
        <v>1030533885</v>
      </c>
      <c r="T48" s="19">
        <f>+P48/M48</f>
        <v>0.14122176249999999</v>
      </c>
      <c r="U48" s="19">
        <f>+Q48/M48</f>
        <v>2.5810333333333335E-3</v>
      </c>
      <c r="V48" s="19">
        <f>+R48/M48</f>
        <v>2.5810333333333335E-3</v>
      </c>
      <c r="W48" s="1"/>
    </row>
    <row r="49" spans="1:23" ht="54.95" customHeight="1" thickTop="1" thickBot="1" x14ac:dyDescent="0.3">
      <c r="A49" s="8" t="s">
        <v>69</v>
      </c>
      <c r="B49" s="8" t="s">
        <v>73</v>
      </c>
      <c r="C49" s="8" t="s">
        <v>71</v>
      </c>
      <c r="D49" s="8" t="s">
        <v>82</v>
      </c>
      <c r="E49" s="8"/>
      <c r="F49" s="8" t="s">
        <v>22</v>
      </c>
      <c r="G49" s="8" t="s">
        <v>38</v>
      </c>
      <c r="H49" s="8" t="s">
        <v>24</v>
      </c>
      <c r="I49" s="9" t="s">
        <v>83</v>
      </c>
      <c r="J49" s="10">
        <v>9000000000</v>
      </c>
      <c r="K49" s="10">
        <v>0</v>
      </c>
      <c r="L49" s="10">
        <v>0</v>
      </c>
      <c r="M49" s="10">
        <v>9000000000</v>
      </c>
      <c r="N49" s="10">
        <v>8469285439.6000004</v>
      </c>
      <c r="O49" s="10">
        <v>530714560.39999998</v>
      </c>
      <c r="P49" s="10">
        <v>3104193050.5999999</v>
      </c>
      <c r="Q49" s="10">
        <v>222479650.59999999</v>
      </c>
      <c r="R49" s="10">
        <v>181700133.59999999</v>
      </c>
      <c r="S49" s="18">
        <f>+M49-P49</f>
        <v>5895806949.3999996</v>
      </c>
      <c r="T49" s="19">
        <f>+P49/M49</f>
        <v>0.34491033895555556</v>
      </c>
      <c r="U49" s="19">
        <f>+Q49/M49</f>
        <v>2.4719961177777777E-2</v>
      </c>
      <c r="V49" s="19">
        <f>+R49/M49</f>
        <v>2.0188903733333333E-2</v>
      </c>
      <c r="W49" s="1"/>
    </row>
    <row r="50" spans="1:23" ht="54.95" customHeight="1" thickTop="1" thickBot="1" x14ac:dyDescent="0.3">
      <c r="A50" s="8" t="s">
        <v>69</v>
      </c>
      <c r="B50" s="8" t="s">
        <v>73</v>
      </c>
      <c r="C50" s="8" t="s">
        <v>71</v>
      </c>
      <c r="D50" s="8" t="s">
        <v>84</v>
      </c>
      <c r="E50" s="8"/>
      <c r="F50" s="8" t="s">
        <v>22</v>
      </c>
      <c r="G50" s="8" t="s">
        <v>23</v>
      </c>
      <c r="H50" s="8" t="s">
        <v>24</v>
      </c>
      <c r="I50" s="9" t="s">
        <v>85</v>
      </c>
      <c r="J50" s="10">
        <v>2204000000</v>
      </c>
      <c r="K50" s="10">
        <v>0</v>
      </c>
      <c r="L50" s="10">
        <v>0</v>
      </c>
      <c r="M50" s="10">
        <v>2204000000</v>
      </c>
      <c r="N50" s="10">
        <v>1516794008.5</v>
      </c>
      <c r="O50" s="10">
        <v>687205991.5</v>
      </c>
      <c r="P50" s="10">
        <v>1506113245.5</v>
      </c>
      <c r="Q50" s="10">
        <v>43043949.5</v>
      </c>
      <c r="R50" s="10">
        <v>40552871</v>
      </c>
      <c r="S50" s="18">
        <f>+M50-P50</f>
        <v>697886754.5</v>
      </c>
      <c r="T50" s="19">
        <f>+P50/M50</f>
        <v>0.68335446710526315</v>
      </c>
      <c r="U50" s="19">
        <f>+Q50/M50</f>
        <v>1.9529922640653358E-2</v>
      </c>
      <c r="V50" s="19">
        <f>+R50/M50</f>
        <v>1.8399669237749546E-2</v>
      </c>
      <c r="W50" s="1"/>
    </row>
    <row r="51" spans="1:23" ht="54.95" customHeight="1" thickTop="1" thickBot="1" x14ac:dyDescent="0.3">
      <c r="A51" s="8" t="s">
        <v>69</v>
      </c>
      <c r="B51" s="8" t="s">
        <v>73</v>
      </c>
      <c r="C51" s="8" t="s">
        <v>71</v>
      </c>
      <c r="D51" s="8" t="s">
        <v>84</v>
      </c>
      <c r="E51" s="8"/>
      <c r="F51" s="8" t="s">
        <v>22</v>
      </c>
      <c r="G51" s="8" t="s">
        <v>38</v>
      </c>
      <c r="H51" s="8" t="s">
        <v>24</v>
      </c>
      <c r="I51" s="9" t="s">
        <v>85</v>
      </c>
      <c r="J51" s="10">
        <v>3000000000</v>
      </c>
      <c r="K51" s="10">
        <v>0</v>
      </c>
      <c r="L51" s="10">
        <v>0</v>
      </c>
      <c r="M51" s="10">
        <v>3000000000</v>
      </c>
      <c r="N51" s="10">
        <v>2997585858</v>
      </c>
      <c r="O51" s="10">
        <v>2414142</v>
      </c>
      <c r="P51" s="10">
        <v>2991162285</v>
      </c>
      <c r="Q51" s="10">
        <v>77200944</v>
      </c>
      <c r="R51" s="10">
        <v>60154087</v>
      </c>
      <c r="S51" s="18">
        <f>+M51-P51</f>
        <v>8837715</v>
      </c>
      <c r="T51" s="19">
        <f>+P51/M51</f>
        <v>0.99705409499999997</v>
      </c>
      <c r="U51" s="19">
        <f>+Q51/M51</f>
        <v>2.5733648000000001E-2</v>
      </c>
      <c r="V51" s="19">
        <f>+R51/M51</f>
        <v>2.0051362333333333E-2</v>
      </c>
      <c r="W51" s="1"/>
    </row>
    <row r="52" spans="1:23" ht="68.25" customHeight="1" thickTop="1" thickBot="1" x14ac:dyDescent="0.3">
      <c r="A52" s="8" t="s">
        <v>69</v>
      </c>
      <c r="B52" s="8" t="s">
        <v>73</v>
      </c>
      <c r="C52" s="8" t="s">
        <v>71</v>
      </c>
      <c r="D52" s="8" t="s">
        <v>86</v>
      </c>
      <c r="E52" s="8"/>
      <c r="F52" s="8" t="s">
        <v>22</v>
      </c>
      <c r="G52" s="8" t="s">
        <v>23</v>
      </c>
      <c r="H52" s="8" t="s">
        <v>24</v>
      </c>
      <c r="I52" s="9" t="s">
        <v>87</v>
      </c>
      <c r="J52" s="10">
        <v>2000000000</v>
      </c>
      <c r="K52" s="10">
        <v>2000000000</v>
      </c>
      <c r="L52" s="10">
        <v>0</v>
      </c>
      <c r="M52" s="10">
        <v>4000000000</v>
      </c>
      <c r="N52" s="10">
        <v>4000000000</v>
      </c>
      <c r="O52" s="10">
        <v>0</v>
      </c>
      <c r="P52" s="10">
        <v>4000000000</v>
      </c>
      <c r="Q52" s="10">
        <v>0</v>
      </c>
      <c r="R52" s="10">
        <v>0</v>
      </c>
      <c r="S52" s="18">
        <f>+M52-P52</f>
        <v>0</v>
      </c>
      <c r="T52" s="19">
        <f>+P52/M52</f>
        <v>1</v>
      </c>
      <c r="U52" s="19">
        <f>+Q52/M52</f>
        <v>0</v>
      </c>
      <c r="V52" s="19">
        <f>+R52/M52</f>
        <v>0</v>
      </c>
      <c r="W52" s="1"/>
    </row>
    <row r="53" spans="1:23" ht="72" customHeight="1" thickTop="1" thickBot="1" x14ac:dyDescent="0.3">
      <c r="A53" s="8" t="s">
        <v>69</v>
      </c>
      <c r="B53" s="8" t="s">
        <v>73</v>
      </c>
      <c r="C53" s="8" t="s">
        <v>71</v>
      </c>
      <c r="D53" s="8" t="s">
        <v>86</v>
      </c>
      <c r="E53" s="8"/>
      <c r="F53" s="8" t="s">
        <v>22</v>
      </c>
      <c r="G53" s="8" t="s">
        <v>38</v>
      </c>
      <c r="H53" s="8" t="s">
        <v>24</v>
      </c>
      <c r="I53" s="9" t="s">
        <v>87</v>
      </c>
      <c r="J53" s="10">
        <v>12000000000</v>
      </c>
      <c r="K53" s="10">
        <v>1000000000</v>
      </c>
      <c r="L53" s="10">
        <v>0</v>
      </c>
      <c r="M53" s="10">
        <v>13000000000</v>
      </c>
      <c r="N53" s="10">
        <v>13000000000</v>
      </c>
      <c r="O53" s="10">
        <v>0</v>
      </c>
      <c r="P53" s="10">
        <v>13000000000</v>
      </c>
      <c r="Q53" s="10">
        <v>0</v>
      </c>
      <c r="R53" s="10">
        <v>0</v>
      </c>
      <c r="S53" s="18">
        <f>+M53-P53</f>
        <v>0</v>
      </c>
      <c r="T53" s="19">
        <f>+P53/M53</f>
        <v>1</v>
      </c>
      <c r="U53" s="19">
        <f>+Q53/M53</f>
        <v>0</v>
      </c>
      <c r="V53" s="19">
        <f>+R53/M53</f>
        <v>0</v>
      </c>
      <c r="W53" s="1"/>
    </row>
    <row r="54" spans="1:23" ht="65.25" customHeight="1" thickTop="1" thickBot="1" x14ac:dyDescent="0.3">
      <c r="A54" s="8" t="s">
        <v>69</v>
      </c>
      <c r="B54" s="8" t="s">
        <v>73</v>
      </c>
      <c r="C54" s="8" t="s">
        <v>71</v>
      </c>
      <c r="D54" s="8" t="s">
        <v>88</v>
      </c>
      <c r="E54" s="8"/>
      <c r="F54" s="8" t="s">
        <v>22</v>
      </c>
      <c r="G54" s="8" t="s">
        <v>23</v>
      </c>
      <c r="H54" s="8" t="s">
        <v>24</v>
      </c>
      <c r="I54" s="9" t="s">
        <v>89</v>
      </c>
      <c r="J54" s="10">
        <v>300000000</v>
      </c>
      <c r="K54" s="10">
        <v>0</v>
      </c>
      <c r="L54" s="10">
        <v>0</v>
      </c>
      <c r="M54" s="10">
        <v>300000000</v>
      </c>
      <c r="N54" s="10">
        <v>300000000</v>
      </c>
      <c r="O54" s="10">
        <v>0</v>
      </c>
      <c r="P54" s="10">
        <v>300000000</v>
      </c>
      <c r="Q54" s="10">
        <v>0</v>
      </c>
      <c r="R54" s="10">
        <v>0</v>
      </c>
      <c r="S54" s="18">
        <f>+M54-P54</f>
        <v>0</v>
      </c>
      <c r="T54" s="19">
        <f>+P54/M54</f>
        <v>1</v>
      </c>
      <c r="U54" s="19">
        <f>+Q54/M54</f>
        <v>0</v>
      </c>
      <c r="V54" s="19">
        <f>+R54/M54</f>
        <v>0</v>
      </c>
      <c r="W54" s="1"/>
    </row>
    <row r="55" spans="1:23" ht="67.5" customHeight="1" thickTop="1" thickBot="1" x14ac:dyDescent="0.3">
      <c r="A55" s="8" t="s">
        <v>69</v>
      </c>
      <c r="B55" s="8" t="s">
        <v>90</v>
      </c>
      <c r="C55" s="8" t="s">
        <v>71</v>
      </c>
      <c r="D55" s="8" t="s">
        <v>20</v>
      </c>
      <c r="E55" s="8"/>
      <c r="F55" s="8" t="s">
        <v>22</v>
      </c>
      <c r="G55" s="8" t="s">
        <v>23</v>
      </c>
      <c r="H55" s="8" t="s">
        <v>24</v>
      </c>
      <c r="I55" s="9" t="s">
        <v>91</v>
      </c>
      <c r="J55" s="10">
        <v>300000000</v>
      </c>
      <c r="K55" s="10">
        <v>0</v>
      </c>
      <c r="L55" s="10">
        <v>0</v>
      </c>
      <c r="M55" s="10">
        <v>300000000</v>
      </c>
      <c r="N55" s="10">
        <v>168481142</v>
      </c>
      <c r="O55" s="10">
        <v>131518858</v>
      </c>
      <c r="P55" s="10">
        <v>168481141</v>
      </c>
      <c r="Q55" s="10">
        <v>6836916</v>
      </c>
      <c r="R55" s="10">
        <v>6836916</v>
      </c>
      <c r="S55" s="18">
        <f>+M55-P55</f>
        <v>131518859</v>
      </c>
      <c r="T55" s="19">
        <f>+P55/M55</f>
        <v>0.56160380333333337</v>
      </c>
      <c r="U55" s="19">
        <f>+Q55/M55</f>
        <v>2.2789719999999999E-2</v>
      </c>
      <c r="V55" s="19">
        <f>+R55/M55</f>
        <v>2.2789719999999999E-2</v>
      </c>
      <c r="W55" s="1"/>
    </row>
    <row r="56" spans="1:23" ht="68.25" customHeight="1" thickTop="1" thickBot="1" x14ac:dyDescent="0.3">
      <c r="A56" s="8" t="s">
        <v>69</v>
      </c>
      <c r="B56" s="8" t="s">
        <v>90</v>
      </c>
      <c r="C56" s="8" t="s">
        <v>71</v>
      </c>
      <c r="D56" s="8" t="s">
        <v>32</v>
      </c>
      <c r="E56" s="8"/>
      <c r="F56" s="8" t="s">
        <v>22</v>
      </c>
      <c r="G56" s="8" t="s">
        <v>23</v>
      </c>
      <c r="H56" s="8" t="s">
        <v>24</v>
      </c>
      <c r="I56" s="9" t="s">
        <v>92</v>
      </c>
      <c r="J56" s="10">
        <v>185300000</v>
      </c>
      <c r="K56" s="10">
        <v>0</v>
      </c>
      <c r="L56" s="10">
        <v>0</v>
      </c>
      <c r="M56" s="10">
        <v>185300000</v>
      </c>
      <c r="N56" s="10">
        <v>130000000</v>
      </c>
      <c r="O56" s="10">
        <v>55300000</v>
      </c>
      <c r="P56" s="10">
        <v>85000000</v>
      </c>
      <c r="Q56" s="10">
        <v>25000000</v>
      </c>
      <c r="R56" s="10">
        <v>25000000</v>
      </c>
      <c r="S56" s="18">
        <f>+M56-P56</f>
        <v>100300000</v>
      </c>
      <c r="T56" s="19">
        <f>+P56/M56</f>
        <v>0.45871559633027525</v>
      </c>
      <c r="U56" s="19">
        <f>+Q56/M56</f>
        <v>0.13491635186184567</v>
      </c>
      <c r="V56" s="19">
        <f>+R56/M56</f>
        <v>0.13491635186184567</v>
      </c>
      <c r="W56" s="1"/>
    </row>
    <row r="57" spans="1:23" ht="54.95" customHeight="1" thickTop="1" thickBot="1" x14ac:dyDescent="0.3">
      <c r="A57" s="8" t="s">
        <v>69</v>
      </c>
      <c r="B57" s="8" t="s">
        <v>90</v>
      </c>
      <c r="C57" s="8" t="s">
        <v>71</v>
      </c>
      <c r="D57" s="8" t="s">
        <v>35</v>
      </c>
      <c r="E57" s="8"/>
      <c r="F57" s="8" t="s">
        <v>22</v>
      </c>
      <c r="G57" s="8" t="s">
        <v>23</v>
      </c>
      <c r="H57" s="8" t="s">
        <v>24</v>
      </c>
      <c r="I57" s="9" t="s">
        <v>93</v>
      </c>
      <c r="J57" s="10">
        <v>230000000</v>
      </c>
      <c r="K57" s="10">
        <v>0</v>
      </c>
      <c r="L57" s="10">
        <v>0</v>
      </c>
      <c r="M57" s="10">
        <v>230000000</v>
      </c>
      <c r="N57" s="10">
        <v>167692701</v>
      </c>
      <c r="O57" s="10">
        <v>62307299</v>
      </c>
      <c r="P57" s="10">
        <v>62692701</v>
      </c>
      <c r="Q57" s="10">
        <v>5832790</v>
      </c>
      <c r="R57" s="10">
        <v>5832790</v>
      </c>
      <c r="S57" s="18">
        <f>+M57-P57</f>
        <v>167307299</v>
      </c>
      <c r="T57" s="19">
        <f>+P57/M57</f>
        <v>0.27257696086956523</v>
      </c>
      <c r="U57" s="19">
        <f>+Q57/M57</f>
        <v>2.5359956521739131E-2</v>
      </c>
      <c r="V57" s="19">
        <f>+R57/M57</f>
        <v>2.5359956521739131E-2</v>
      </c>
      <c r="W57" s="1"/>
    </row>
    <row r="58" spans="1:23" ht="96" customHeight="1" thickTop="1" thickBot="1" x14ac:dyDescent="0.3">
      <c r="A58" s="8" t="s">
        <v>69</v>
      </c>
      <c r="B58" s="8" t="s">
        <v>94</v>
      </c>
      <c r="C58" s="8" t="s">
        <v>71</v>
      </c>
      <c r="D58" s="8" t="s">
        <v>20</v>
      </c>
      <c r="E58" s="8"/>
      <c r="F58" s="8" t="s">
        <v>22</v>
      </c>
      <c r="G58" s="8" t="s">
        <v>23</v>
      </c>
      <c r="H58" s="8" t="s">
        <v>24</v>
      </c>
      <c r="I58" s="9" t="s">
        <v>95</v>
      </c>
      <c r="J58" s="10">
        <v>1100000000</v>
      </c>
      <c r="K58" s="10">
        <v>0</v>
      </c>
      <c r="L58" s="10">
        <v>0</v>
      </c>
      <c r="M58" s="10">
        <v>1100000000</v>
      </c>
      <c r="N58" s="10">
        <v>1100000000</v>
      </c>
      <c r="O58" s="10">
        <v>0</v>
      </c>
      <c r="P58" s="10">
        <v>0</v>
      </c>
      <c r="Q58" s="10">
        <v>0</v>
      </c>
      <c r="R58" s="10">
        <v>0</v>
      </c>
      <c r="S58" s="18">
        <f>+M58-P58</f>
        <v>1100000000</v>
      </c>
      <c r="T58" s="19">
        <f>+P58/M58</f>
        <v>0</v>
      </c>
      <c r="U58" s="19">
        <f>+Q58/M58</f>
        <v>0</v>
      </c>
      <c r="V58" s="19">
        <f>+R58/M58</f>
        <v>0</v>
      </c>
      <c r="W58" s="1"/>
    </row>
    <row r="59" spans="1:23" ht="105.75" customHeight="1" thickTop="1" thickBot="1" x14ac:dyDescent="0.3">
      <c r="A59" s="8" t="s">
        <v>69</v>
      </c>
      <c r="B59" s="8" t="s">
        <v>94</v>
      </c>
      <c r="C59" s="8" t="s">
        <v>71</v>
      </c>
      <c r="D59" s="8" t="s">
        <v>20</v>
      </c>
      <c r="E59" s="8"/>
      <c r="F59" s="8" t="s">
        <v>22</v>
      </c>
      <c r="G59" s="8" t="s">
        <v>38</v>
      </c>
      <c r="H59" s="8" t="s">
        <v>24</v>
      </c>
      <c r="I59" s="9" t="s">
        <v>95</v>
      </c>
      <c r="J59" s="10">
        <v>1000000000</v>
      </c>
      <c r="K59" s="10">
        <v>0</v>
      </c>
      <c r="L59" s="10">
        <v>0</v>
      </c>
      <c r="M59" s="10">
        <v>1000000000</v>
      </c>
      <c r="N59" s="10">
        <v>812000000</v>
      </c>
      <c r="O59" s="10">
        <v>188000000</v>
      </c>
      <c r="P59" s="10">
        <v>802526590</v>
      </c>
      <c r="Q59" s="10">
        <v>3049924</v>
      </c>
      <c r="R59" s="10">
        <v>3049924</v>
      </c>
      <c r="S59" s="18">
        <f>+M59-P59</f>
        <v>197473410</v>
      </c>
      <c r="T59" s="19">
        <f>+P59/M59</f>
        <v>0.80252659000000004</v>
      </c>
      <c r="U59" s="19">
        <f>+Q59/M59</f>
        <v>3.0499239999999999E-3</v>
      </c>
      <c r="V59" s="19">
        <f>+R59/M59</f>
        <v>3.0499239999999999E-3</v>
      </c>
      <c r="W59" s="1"/>
    </row>
    <row r="60" spans="1:23" ht="69.75" customHeight="1" thickTop="1" thickBot="1" x14ac:dyDescent="0.3">
      <c r="A60" s="8" t="s">
        <v>69</v>
      </c>
      <c r="B60" s="8" t="s">
        <v>94</v>
      </c>
      <c r="C60" s="8" t="s">
        <v>71</v>
      </c>
      <c r="D60" s="8" t="s">
        <v>32</v>
      </c>
      <c r="E60" s="8" t="s">
        <v>0</v>
      </c>
      <c r="F60" s="8" t="s">
        <v>22</v>
      </c>
      <c r="G60" s="8" t="s">
        <v>23</v>
      </c>
      <c r="H60" s="8" t="s">
        <v>24</v>
      </c>
      <c r="I60" s="9" t="s">
        <v>96</v>
      </c>
      <c r="J60" s="10">
        <v>1027000000</v>
      </c>
      <c r="K60" s="10">
        <v>0</v>
      </c>
      <c r="L60" s="10">
        <v>0</v>
      </c>
      <c r="M60" s="10">
        <v>1027000000</v>
      </c>
      <c r="N60" s="10">
        <v>724529011.12</v>
      </c>
      <c r="O60" s="10">
        <v>302470988.88</v>
      </c>
      <c r="P60" s="10">
        <v>687732340</v>
      </c>
      <c r="Q60" s="10">
        <v>27323550</v>
      </c>
      <c r="R60" s="10">
        <v>27323550</v>
      </c>
      <c r="S60" s="18">
        <f>+M60-P60</f>
        <v>339267660</v>
      </c>
      <c r="T60" s="19">
        <f>+P60/M60</f>
        <v>0.6696517429406037</v>
      </c>
      <c r="U60" s="19">
        <f>+Q60/M60</f>
        <v>2.6605209347614411E-2</v>
      </c>
      <c r="V60" s="19">
        <f>+R60/M60</f>
        <v>2.6605209347614411E-2</v>
      </c>
      <c r="W60" s="1"/>
    </row>
    <row r="61" spans="1:23" ht="54.95" customHeight="1" thickTop="1" thickBot="1" x14ac:dyDescent="0.3">
      <c r="A61" s="8" t="s">
        <v>69</v>
      </c>
      <c r="B61" s="8" t="s">
        <v>94</v>
      </c>
      <c r="C61" s="8" t="s">
        <v>71</v>
      </c>
      <c r="D61" s="8" t="s">
        <v>35</v>
      </c>
      <c r="E61" s="8"/>
      <c r="F61" s="8" t="s">
        <v>22</v>
      </c>
      <c r="G61" s="8" t="s">
        <v>23</v>
      </c>
      <c r="H61" s="8" t="s">
        <v>24</v>
      </c>
      <c r="I61" s="9" t="s">
        <v>97</v>
      </c>
      <c r="J61" s="10">
        <v>1000000000</v>
      </c>
      <c r="K61" s="10">
        <v>0</v>
      </c>
      <c r="L61" s="10">
        <v>0</v>
      </c>
      <c r="M61" s="10">
        <v>1000000000</v>
      </c>
      <c r="N61" s="10">
        <v>700000000</v>
      </c>
      <c r="O61" s="10">
        <v>300000000</v>
      </c>
      <c r="P61" s="10">
        <v>0</v>
      </c>
      <c r="Q61" s="10">
        <v>0</v>
      </c>
      <c r="R61" s="10">
        <v>0</v>
      </c>
      <c r="S61" s="18">
        <f>+M61-P61</f>
        <v>1000000000</v>
      </c>
      <c r="T61" s="19">
        <f>+P61/M61</f>
        <v>0</v>
      </c>
      <c r="U61" s="19">
        <f>+Q61/M61</f>
        <v>0</v>
      </c>
      <c r="V61" s="19">
        <f>+R61/M61</f>
        <v>0</v>
      </c>
      <c r="W61" s="1"/>
    </row>
    <row r="62" spans="1:23" ht="35.1" customHeight="1" thickTop="1" thickBot="1" x14ac:dyDescent="0.3">
      <c r="A62" s="11"/>
      <c r="B62" s="11"/>
      <c r="C62" s="11"/>
      <c r="D62" s="11"/>
      <c r="E62" s="11"/>
      <c r="F62" s="11"/>
      <c r="G62" s="11"/>
      <c r="H62" s="11"/>
      <c r="I62" s="12" t="s">
        <v>105</v>
      </c>
      <c r="J62" s="13">
        <f>+J6+J36</f>
        <v>458619111598</v>
      </c>
      <c r="K62" s="13">
        <f t="shared" ref="K62:R62" si="7">+K6+K36</f>
        <v>3000000000</v>
      </c>
      <c r="L62" s="13">
        <f t="shared" si="7"/>
        <v>3000000000</v>
      </c>
      <c r="M62" s="13">
        <f t="shared" si="7"/>
        <v>458619111598</v>
      </c>
      <c r="N62" s="13">
        <f t="shared" si="7"/>
        <v>349653914055.85999</v>
      </c>
      <c r="O62" s="13">
        <f t="shared" si="7"/>
        <v>108965197542.13998</v>
      </c>
      <c r="P62" s="13">
        <f t="shared" si="7"/>
        <v>253415709133.89001</v>
      </c>
      <c r="Q62" s="13">
        <f t="shared" si="7"/>
        <v>48792699939.640007</v>
      </c>
      <c r="R62" s="13">
        <f t="shared" si="7"/>
        <v>48539238896.960007</v>
      </c>
      <c r="S62" s="20">
        <f>+M62-P62</f>
        <v>205203402464.10999</v>
      </c>
      <c r="T62" s="21">
        <f>+P62/M62</f>
        <v>0.55256247008742221</v>
      </c>
      <c r="U62" s="21">
        <f>+Q62/M62</f>
        <v>0.10639046368919962</v>
      </c>
      <c r="V62" s="21">
        <f>+R62/M62</f>
        <v>0.10583780237119032</v>
      </c>
      <c r="W62" s="1"/>
    </row>
    <row r="63" spans="1:23" ht="15.75" thickTop="1" x14ac:dyDescent="0.25">
      <c r="A63" s="26" t="s">
        <v>112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</row>
    <row r="64" spans="1:23" x14ac:dyDescent="0.25">
      <c r="A64" s="26" t="s">
        <v>113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9"/>
    </row>
    <row r="65" spans="1:13" x14ac:dyDescent="0.25">
      <c r="A65" s="26" t="s">
        <v>114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9"/>
    </row>
  </sheetData>
  <mergeCells count="4">
    <mergeCell ref="A2:V2"/>
    <mergeCell ref="A1:V1"/>
    <mergeCell ref="A3:V3"/>
    <mergeCell ref="S4:V4"/>
  </mergeCells>
  <printOptions horizontalCentered="1"/>
  <pageMargins left="0.59055118110236227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2018-03-05T22:27:07Z</cp:lastPrinted>
  <dcterms:created xsi:type="dcterms:W3CDTF">2018-03-01T13:41:38Z</dcterms:created>
  <dcterms:modified xsi:type="dcterms:W3CDTF">2018-03-05T22:27:10Z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