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FEBRERO\PDF\"/>
    </mc:Choice>
  </mc:AlternateContent>
  <bookViews>
    <workbookView xWindow="240" yWindow="120" windowWidth="18060" windowHeight="7050"/>
  </bookViews>
  <sheets>
    <sheet name="GASTOS DE INVERSIÓN" sheetId="1" r:id="rId1"/>
  </sheets>
  <definedNames>
    <definedName name="_xlnm.Print_Titles" localSheetId="0">'GASTOS DE INVERSIÓN'!$5:$5</definedName>
  </definedNames>
  <calcPr calcId="152511"/>
</workbook>
</file>

<file path=xl/calcChain.xml><?xml version="1.0" encoding="utf-8"?>
<calcChain xmlns="http://schemas.openxmlformats.org/spreadsheetml/2006/main">
  <c r="R9" i="1" l="1"/>
  <c r="Q35" i="1"/>
  <c r="P35" i="1"/>
  <c r="O35" i="1"/>
  <c r="N35" i="1"/>
  <c r="M35" i="1"/>
  <c r="L35" i="1"/>
  <c r="K35" i="1"/>
  <c r="J35" i="1"/>
  <c r="I35" i="1"/>
  <c r="U34" i="1"/>
  <c r="T34" i="1"/>
  <c r="S34" i="1"/>
  <c r="R34" i="1"/>
  <c r="U33" i="1"/>
  <c r="T33" i="1"/>
  <c r="S33" i="1"/>
  <c r="R33" i="1"/>
  <c r="U32" i="1"/>
  <c r="T32" i="1"/>
  <c r="S32" i="1"/>
  <c r="R32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7" i="1"/>
  <c r="T7" i="1"/>
  <c r="S7" i="1"/>
  <c r="R7" i="1"/>
  <c r="T35" i="1"/>
  <c r="Q31" i="1"/>
  <c r="P31" i="1"/>
  <c r="O31" i="1"/>
  <c r="N31" i="1"/>
  <c r="M31" i="1"/>
  <c r="L31" i="1"/>
  <c r="K31" i="1"/>
  <c r="J31" i="1"/>
  <c r="I31" i="1"/>
  <c r="Q26" i="1"/>
  <c r="Q36" i="1" s="1"/>
  <c r="P26" i="1"/>
  <c r="O26" i="1"/>
  <c r="N26" i="1"/>
  <c r="M26" i="1"/>
  <c r="M36" i="1" s="1"/>
  <c r="L26" i="1"/>
  <c r="K26" i="1"/>
  <c r="J26" i="1"/>
  <c r="I26" i="1"/>
  <c r="Q8" i="1"/>
  <c r="P8" i="1"/>
  <c r="O8" i="1"/>
  <c r="N8" i="1"/>
  <c r="N36" i="1" s="1"/>
  <c r="M8" i="1"/>
  <c r="L8" i="1"/>
  <c r="K8" i="1"/>
  <c r="K36" i="1" s="1"/>
  <c r="J8" i="1"/>
  <c r="J36" i="1" s="1"/>
  <c r="I8" i="1"/>
  <c r="U6" i="1"/>
  <c r="T6" i="1"/>
  <c r="S6" i="1"/>
  <c r="R6" i="1"/>
  <c r="L36" i="1" l="1"/>
  <c r="U36" i="1" s="1"/>
  <c r="P36" i="1"/>
  <c r="O36" i="1"/>
  <c r="T36" i="1"/>
  <c r="I36" i="1"/>
  <c r="T31" i="1"/>
  <c r="R8" i="1"/>
  <c r="T8" i="1"/>
  <c r="S26" i="1"/>
  <c r="U8" i="1"/>
  <c r="R26" i="1"/>
  <c r="T26" i="1"/>
  <c r="S31" i="1"/>
  <c r="U26" i="1"/>
  <c r="S8" i="1"/>
  <c r="U31" i="1"/>
  <c r="U35" i="1"/>
  <c r="R31" i="1"/>
  <c r="S35" i="1"/>
  <c r="R35" i="1"/>
  <c r="S36" i="1" l="1"/>
  <c r="R36" i="1"/>
</calcChain>
</file>

<file path=xl/sharedStrings.xml><?xml version="1.0" encoding="utf-8"?>
<sst xmlns="http://schemas.openxmlformats.org/spreadsheetml/2006/main" count="242" uniqueCount="72">
  <si>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</si>
  <si>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</si>
  <si>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</si>
  <si>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</si>
  <si>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</si>
  <si>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</si>
  <si>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</si>
  <si>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</si>
  <si>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</si>
  <si>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</si>
  <si>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</si>
  <si>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</si>
  <si>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</si>
  <si>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</si>
  <si>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</si>
  <si>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</si>
  <si>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</si>
  <si>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</si>
  <si>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</si>
  <si>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</si>
  <si>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</si>
  <si>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2</t>
  </si>
  <si>
    <t>3</t>
  </si>
  <si>
    <t>11</t>
  </si>
  <si>
    <t>SSF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</si>
  <si>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</si>
  <si>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</si>
  <si>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</si>
  <si>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</si>
  <si>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</si>
  <si>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</si>
  <si>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</si>
  <si>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</si>
  <si>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</si>
  <si>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</si>
  <si>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</si>
  <si>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</si>
  <si>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</si>
  <si>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</si>
  <si>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</si>
  <si>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</si>
  <si>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</si>
  <si>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</si>
  <si>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</si>
  <si>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</si>
  <si>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</si>
  <si>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</si>
  <si>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</si>
  <si>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</si>
  <si>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</si>
  <si>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</si>
  <si>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</si>
  <si>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</si>
  <si>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</si>
  <si>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</si>
  <si>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IMPLANTACION DEL PROGRAMA DE APOYO INTEGRAL PARA LOS USUARIOS DE COMERCIO EXTERIOR</t>
  </si>
  <si>
    <t>MINISTERIO DE COMERCIO INDUSTRIA Y TURISMO</t>
  </si>
  <si>
    <t>EJECUCIÓN PRESUPUESTAL ACUMULADA CON CORTE AL 28 DE FEBRERO DE 2018</t>
  </si>
  <si>
    <t>APROPIACION SIN COMPROMETER</t>
  </si>
  <si>
    <t>SUBTOTAL VICEMINISTERIO DE COMERCIO EXTERIOR</t>
  </si>
  <si>
    <t>SECRETARIA GENERAL</t>
  </si>
  <si>
    <t>SUBTOTAL VICEMINISTERIO DE TURISMO</t>
  </si>
  <si>
    <t xml:space="preserve">GASTOS DE INVERSIÓN </t>
  </si>
  <si>
    <t>COMP/ APR</t>
  </si>
  <si>
    <t>OBLIG/ APR</t>
  </si>
  <si>
    <t>PAGO/ APR</t>
  </si>
  <si>
    <t>GENERADO : MARZO 01 DE 2018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</si>
  <si>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</si>
  <si>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</si>
  <si>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</si>
  <si>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SUBTOTAL VICEMINISTERIO DE DESARROLLO EMPRESARIAL</t>
  </si>
  <si>
    <t>TOTAL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</si>
</sst>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name val="Calibri"/>
      <family val="2"/>
    </font>
    <font>
      <b/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  <border>
      <left style="thick">
        <color rgb="FFD3D3D3"/>
      </left>
      <right style="thin">
        <color rgb="FFD3D3D3"/>
      </right>
      <top/>
      <bottom style="thin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/>
      <diagonal/>
    </border>
    <border>
      <left/>
      <right style="thick">
        <color rgb="FFD3D3D3"/>
      </right>
      <top/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50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left" vertical="center" wrapText="1" readingOrder="1"/>
    </xf>
    <xf numFmtId="164" fontId="2" fillId="0" borderId="6" xfId="0" applyNumberFormat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164" fontId="2" fillId="0" borderId="4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7" fillId="2" borderId="1" xfId="0" applyFont="1" applyFill="1" applyBorder="1" applyAlignment="1">
      <alignment horizontal="centerContinuous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165" fontId="7" fillId="0" borderId="6" xfId="0" applyNumberFormat="1" applyFont="1" applyFill="1" applyBorder="1" applyAlignment="1">
      <alignment horizontal="right" vertical="center" wrapText="1"/>
    </xf>
    <xf numFmtId="10" fontId="7" fillId="0" borderId="6" xfId="0" applyNumberFormat="1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10" fontId="7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/>
    <xf numFmtId="0" fontId="3" fillId="2" borderId="7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left" vertical="center" wrapText="1" readingOrder="1"/>
    </xf>
    <xf numFmtId="164" fontId="3" fillId="2" borderId="0" xfId="0" applyNumberFormat="1" applyFont="1" applyFill="1" applyBorder="1" applyAlignment="1">
      <alignment horizontal="right" vertical="center" wrapText="1" readingOrder="1"/>
    </xf>
    <xf numFmtId="165" fontId="10" fillId="2" borderId="0" xfId="0" applyNumberFormat="1" applyFont="1" applyFill="1" applyBorder="1" applyAlignment="1">
      <alignment horizontal="right" vertical="center" wrapText="1"/>
    </xf>
    <xf numFmtId="10" fontId="10" fillId="2" borderId="0" xfId="0" applyNumberFormat="1" applyFont="1" applyFill="1" applyBorder="1" applyAlignment="1">
      <alignment horizontal="right" vertical="center" wrapText="1"/>
    </xf>
    <xf numFmtId="10" fontId="10" fillId="2" borderId="8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65" fontId="10" fillId="2" borderId="1" xfId="0" applyNumberFormat="1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9" fillId="2" borderId="9" xfId="0" applyFont="1" applyFill="1" applyBorder="1"/>
    <xf numFmtId="0" fontId="9" fillId="2" borderId="3" xfId="0" applyFont="1" applyFill="1" applyBorder="1"/>
    <xf numFmtId="0" fontId="10" fillId="2" borderId="3" xfId="0" applyFont="1" applyFill="1" applyBorder="1" applyAlignment="1">
      <alignment horizontal="left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0" fontId="10" fillId="2" borderId="3" xfId="0" applyNumberFormat="1" applyFont="1" applyFill="1" applyBorder="1" applyAlignment="1">
      <alignment horizontal="right" vertical="center" wrapText="1"/>
    </xf>
    <xf numFmtId="10" fontId="10" fillId="2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GridLines="0" tabSelected="1" topLeftCell="A32" workbookViewId="0">
      <selection activeCell="H43" sqref="H43"/>
    </sheetView>
  </sheetViews>
  <sheetFormatPr baseColWidth="10" defaultRowHeight="15" x14ac:dyDescent="0.25"/>
  <cols>
    <col min="1" max="1" width="4.28515625" customWidth="1"/>
    <col min="2" max="4" width="5.42578125" customWidth="1"/>
    <col min="5" max="5" width="7.85546875" customWidth="1"/>
    <col min="6" max="6" width="5.140625" customWidth="1"/>
    <col min="7" max="7" width="5" customWidth="1"/>
    <col min="8" max="8" width="27.5703125" customWidth="1"/>
    <col min="9" max="9" width="18.7109375" customWidth="1"/>
    <col min="10" max="10" width="14.7109375" customWidth="1"/>
    <col min="11" max="11" width="15.85546875" customWidth="1"/>
    <col min="12" max="12" width="17.5703125" customWidth="1"/>
    <col min="13" max="13" width="17.28515625" customWidth="1"/>
    <col min="14" max="14" width="16.140625" customWidth="1"/>
    <col min="15" max="15" width="18.42578125" customWidth="1"/>
    <col min="16" max="16" width="15.42578125" customWidth="1"/>
    <col min="17" max="17" width="16.28515625" customWidth="1"/>
    <col min="18" max="18" width="15.42578125" customWidth="1"/>
    <col min="19" max="19" width="7.140625" customWidth="1"/>
    <col min="20" max="20" width="7.42578125" customWidth="1"/>
    <col min="21" max="21" width="6.85546875" customWidth="1"/>
  </cols>
  <sheetData>
    <row r="1" spans="1:21" ht="15.75" x14ac:dyDescent="0.25">
      <c r="A1" s="45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5.75" x14ac:dyDescent="0.25">
      <c r="A2" s="45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  <c r="S2" s="47"/>
      <c r="T2" s="47"/>
      <c r="U2" s="47"/>
    </row>
    <row r="3" spans="1:21" ht="15.75" x14ac:dyDescent="0.25">
      <c r="A3" s="45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6.5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8" t="s">
        <v>66</v>
      </c>
      <c r="S4" s="49"/>
      <c r="T4" s="49"/>
      <c r="U4" s="49"/>
    </row>
    <row r="5" spans="1:21" ht="34.5" customHeight="1" thickTop="1" thickBo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4" t="s">
        <v>58</v>
      </c>
      <c r="S5" s="14" t="s">
        <v>63</v>
      </c>
      <c r="T5" s="14" t="s">
        <v>64</v>
      </c>
      <c r="U5" s="14" t="s">
        <v>65</v>
      </c>
    </row>
    <row r="6" spans="1:21" ht="54.95" customHeight="1" thickTop="1" thickBot="1" x14ac:dyDescent="0.3">
      <c r="A6" s="2" t="s">
        <v>26</v>
      </c>
      <c r="B6" s="2" t="s">
        <v>27</v>
      </c>
      <c r="C6" s="2" t="s">
        <v>28</v>
      </c>
      <c r="D6" s="2" t="s">
        <v>21</v>
      </c>
      <c r="E6" s="2" t="s">
        <v>18</v>
      </c>
      <c r="F6" s="2" t="s">
        <v>19</v>
      </c>
      <c r="G6" s="2" t="s">
        <v>20</v>
      </c>
      <c r="H6" s="3" t="s">
        <v>29</v>
      </c>
      <c r="I6" s="4">
        <v>4117000000</v>
      </c>
      <c r="J6" s="4">
        <v>0</v>
      </c>
      <c r="K6" s="4">
        <v>0</v>
      </c>
      <c r="L6" s="4">
        <v>4117000000</v>
      </c>
      <c r="M6" s="4">
        <v>2845357041.6999998</v>
      </c>
      <c r="N6" s="4">
        <v>1271642958.3</v>
      </c>
      <c r="O6" s="4">
        <v>2845356880.6999998</v>
      </c>
      <c r="P6" s="4">
        <v>389951758.69999999</v>
      </c>
      <c r="Q6" s="4">
        <v>377654565.69999999</v>
      </c>
      <c r="R6" s="15">
        <f>+L6-O6</f>
        <v>1271643119.3000002</v>
      </c>
      <c r="S6" s="16">
        <f>+O6/L6</f>
        <v>0.6911238476317707</v>
      </c>
      <c r="T6" s="16">
        <f>+P6/L6</f>
        <v>9.4717454141365065E-2</v>
      </c>
      <c r="U6" s="16">
        <f>+Q6/L6</f>
        <v>9.1730523609424339E-2</v>
      </c>
    </row>
    <row r="7" spans="1:21" ht="54.95" customHeight="1" thickTop="1" x14ac:dyDescent="0.25">
      <c r="A7" s="7" t="s">
        <v>26</v>
      </c>
      <c r="B7" s="7" t="s">
        <v>27</v>
      </c>
      <c r="C7" s="7" t="s">
        <v>28</v>
      </c>
      <c r="D7" s="7" t="s">
        <v>17</v>
      </c>
      <c r="E7" s="7" t="s">
        <v>18</v>
      </c>
      <c r="F7" s="7" t="s">
        <v>39</v>
      </c>
      <c r="G7" s="7" t="s">
        <v>24</v>
      </c>
      <c r="H7" s="8" t="s">
        <v>55</v>
      </c>
      <c r="I7" s="9">
        <v>4072000000</v>
      </c>
      <c r="J7" s="9">
        <v>0</v>
      </c>
      <c r="K7" s="9">
        <v>0</v>
      </c>
      <c r="L7" s="9">
        <v>4072000000</v>
      </c>
      <c r="M7" s="9">
        <v>2684137248.7199998</v>
      </c>
      <c r="N7" s="9">
        <v>1387862751.28</v>
      </c>
      <c r="O7" s="9">
        <v>2621539948.2199998</v>
      </c>
      <c r="P7" s="9">
        <v>103076500.87</v>
      </c>
      <c r="Q7" s="9">
        <v>103076500.87</v>
      </c>
      <c r="R7" s="17">
        <f t="shared" ref="R7:R34" si="0">+L7-O7</f>
        <v>1450460051.7800002</v>
      </c>
      <c r="S7" s="18">
        <f t="shared" ref="S7:S34" si="1">+O7/L7</f>
        <v>0.64379664740176812</v>
      </c>
      <c r="T7" s="18">
        <f t="shared" ref="T7:T34" si="2">+P7/L7</f>
        <v>2.5313482531925346E-2</v>
      </c>
      <c r="U7" s="18">
        <f t="shared" ref="U7:U34" si="3">+Q7/L7</f>
        <v>2.5313482531925346E-2</v>
      </c>
    </row>
    <row r="8" spans="1:21" ht="54.95" customHeight="1" x14ac:dyDescent="0.25">
      <c r="A8" s="25" t="s">
        <v>26</v>
      </c>
      <c r="B8" s="26"/>
      <c r="C8" s="26"/>
      <c r="D8" s="26"/>
      <c r="E8" s="26"/>
      <c r="F8" s="26"/>
      <c r="G8" s="26"/>
      <c r="H8" s="27" t="s">
        <v>59</v>
      </c>
      <c r="I8" s="28">
        <f>SUM(I6:I7)</f>
        <v>8189000000</v>
      </c>
      <c r="J8" s="28">
        <f t="shared" ref="J8:Q8" si="4">SUM(J6:J7)</f>
        <v>0</v>
      </c>
      <c r="K8" s="28">
        <f t="shared" si="4"/>
        <v>0</v>
      </c>
      <c r="L8" s="28">
        <f t="shared" si="4"/>
        <v>8189000000</v>
      </c>
      <c r="M8" s="28">
        <f t="shared" si="4"/>
        <v>5529494290.4200001</v>
      </c>
      <c r="N8" s="28">
        <f t="shared" si="4"/>
        <v>2659505709.5799999</v>
      </c>
      <c r="O8" s="28">
        <f t="shared" si="4"/>
        <v>5466896828.9200001</v>
      </c>
      <c r="P8" s="28">
        <f t="shared" si="4"/>
        <v>493028259.56999999</v>
      </c>
      <c r="Q8" s="28">
        <f t="shared" si="4"/>
        <v>480731066.56999999</v>
      </c>
      <c r="R8" s="29">
        <f t="shared" si="0"/>
        <v>2722103171.0799999</v>
      </c>
      <c r="S8" s="30">
        <f t="shared" si="1"/>
        <v>0.66759028317499081</v>
      </c>
      <c r="T8" s="30">
        <f t="shared" si="2"/>
        <v>6.0206161872023448E-2</v>
      </c>
      <c r="U8" s="31">
        <f t="shared" si="3"/>
        <v>5.8704489750885332E-2</v>
      </c>
    </row>
    <row r="9" spans="1:21" ht="54.95" customHeight="1" thickBot="1" x14ac:dyDescent="0.3">
      <c r="A9" s="10" t="s">
        <v>26</v>
      </c>
      <c r="B9" s="10" t="s">
        <v>30</v>
      </c>
      <c r="C9" s="10" t="s">
        <v>28</v>
      </c>
      <c r="D9" s="10" t="s">
        <v>17</v>
      </c>
      <c r="E9" s="10" t="s">
        <v>18</v>
      </c>
      <c r="F9" s="10" t="s">
        <v>19</v>
      </c>
      <c r="G9" s="10" t="s">
        <v>20</v>
      </c>
      <c r="H9" s="11" t="s">
        <v>31</v>
      </c>
      <c r="I9" s="12">
        <v>2000000000</v>
      </c>
      <c r="J9" s="12">
        <v>0</v>
      </c>
      <c r="K9" s="12">
        <v>2000000000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9">
        <f t="shared" si="0"/>
        <v>0</v>
      </c>
      <c r="S9" s="20">
        <v>0</v>
      </c>
      <c r="T9" s="20">
        <v>0</v>
      </c>
      <c r="U9" s="20">
        <v>0</v>
      </c>
    </row>
    <row r="10" spans="1:21" ht="54.95" customHeight="1" thickTop="1" thickBot="1" x14ac:dyDescent="0.3">
      <c r="A10" s="2" t="s">
        <v>26</v>
      </c>
      <c r="B10" s="2" t="s">
        <v>30</v>
      </c>
      <c r="C10" s="2" t="s">
        <v>28</v>
      </c>
      <c r="D10" s="2" t="s">
        <v>17</v>
      </c>
      <c r="E10" s="2" t="s">
        <v>18</v>
      </c>
      <c r="F10" s="2" t="s">
        <v>23</v>
      </c>
      <c r="G10" s="2" t="s">
        <v>20</v>
      </c>
      <c r="H10" s="3" t="s">
        <v>31</v>
      </c>
      <c r="I10" s="4">
        <v>3000000000</v>
      </c>
      <c r="J10" s="4">
        <v>0</v>
      </c>
      <c r="K10" s="4">
        <v>1000000000</v>
      </c>
      <c r="L10" s="4">
        <v>2000000000</v>
      </c>
      <c r="M10" s="4">
        <v>2000000000</v>
      </c>
      <c r="N10" s="4">
        <v>0</v>
      </c>
      <c r="O10" s="4">
        <v>2000000000</v>
      </c>
      <c r="P10" s="4">
        <v>0</v>
      </c>
      <c r="Q10" s="4">
        <v>0</v>
      </c>
      <c r="R10" s="15">
        <f t="shared" si="0"/>
        <v>0</v>
      </c>
      <c r="S10" s="16">
        <f t="shared" si="1"/>
        <v>1</v>
      </c>
      <c r="T10" s="16">
        <f t="shared" si="2"/>
        <v>0</v>
      </c>
      <c r="U10" s="16">
        <f t="shared" si="3"/>
        <v>0</v>
      </c>
    </row>
    <row r="11" spans="1:21" ht="54.95" customHeight="1" thickTop="1" thickBot="1" x14ac:dyDescent="0.3">
      <c r="A11" s="2" t="s">
        <v>26</v>
      </c>
      <c r="B11" s="2" t="s">
        <v>30</v>
      </c>
      <c r="C11" s="2" t="s">
        <v>28</v>
      </c>
      <c r="D11" s="2" t="s">
        <v>25</v>
      </c>
      <c r="E11" s="2" t="s">
        <v>18</v>
      </c>
      <c r="F11" s="2" t="s">
        <v>19</v>
      </c>
      <c r="G11" s="2" t="s">
        <v>20</v>
      </c>
      <c r="H11" s="3" t="s">
        <v>33</v>
      </c>
      <c r="I11" s="4">
        <v>1110000000</v>
      </c>
      <c r="J11" s="4">
        <v>0</v>
      </c>
      <c r="K11" s="4">
        <v>0</v>
      </c>
      <c r="L11" s="4">
        <v>1110000000</v>
      </c>
      <c r="M11" s="4">
        <v>752261606</v>
      </c>
      <c r="N11" s="4">
        <v>357738394</v>
      </c>
      <c r="O11" s="4">
        <v>20000000</v>
      </c>
      <c r="P11" s="4">
        <v>20000000</v>
      </c>
      <c r="Q11" s="4">
        <v>20000000</v>
      </c>
      <c r="R11" s="15">
        <f t="shared" si="0"/>
        <v>1090000000</v>
      </c>
      <c r="S11" s="16">
        <f t="shared" si="1"/>
        <v>1.8018018018018018E-2</v>
      </c>
      <c r="T11" s="16">
        <f t="shared" si="2"/>
        <v>1.8018018018018018E-2</v>
      </c>
      <c r="U11" s="16">
        <f t="shared" si="3"/>
        <v>1.8018018018018018E-2</v>
      </c>
    </row>
    <row r="12" spans="1:21" ht="54.95" customHeight="1" thickTop="1" thickBot="1" x14ac:dyDescent="0.3">
      <c r="A12" s="2" t="s">
        <v>26</v>
      </c>
      <c r="B12" s="2" t="s">
        <v>30</v>
      </c>
      <c r="C12" s="2" t="s">
        <v>28</v>
      </c>
      <c r="D12" s="2" t="s">
        <v>25</v>
      </c>
      <c r="E12" s="2" t="s">
        <v>18</v>
      </c>
      <c r="F12" s="2" t="s">
        <v>23</v>
      </c>
      <c r="G12" s="2" t="s">
        <v>20</v>
      </c>
      <c r="H12" s="3" t="s">
        <v>33</v>
      </c>
      <c r="I12" s="4">
        <v>2000000000</v>
      </c>
      <c r="J12" s="4">
        <v>0</v>
      </c>
      <c r="K12" s="4">
        <v>0</v>
      </c>
      <c r="L12" s="4">
        <v>2000000000</v>
      </c>
      <c r="M12" s="4">
        <v>2000000000</v>
      </c>
      <c r="N12" s="4">
        <v>0</v>
      </c>
      <c r="O12" s="4">
        <v>732261606</v>
      </c>
      <c r="P12" s="4">
        <v>19530864</v>
      </c>
      <c r="Q12" s="4">
        <v>19530864</v>
      </c>
      <c r="R12" s="15">
        <f t="shared" si="0"/>
        <v>1267738394</v>
      </c>
      <c r="S12" s="16">
        <f t="shared" si="1"/>
        <v>0.366130803</v>
      </c>
      <c r="T12" s="16">
        <f t="shared" si="2"/>
        <v>9.7654319999999992E-3</v>
      </c>
      <c r="U12" s="16">
        <f t="shared" si="3"/>
        <v>9.7654319999999992E-3</v>
      </c>
    </row>
    <row r="13" spans="1:21" ht="54.95" customHeight="1" thickTop="1" thickBot="1" x14ac:dyDescent="0.3">
      <c r="A13" s="2" t="s">
        <v>26</v>
      </c>
      <c r="B13" s="2" t="s">
        <v>30</v>
      </c>
      <c r="C13" s="2" t="s">
        <v>28</v>
      </c>
      <c r="D13" s="2" t="s">
        <v>34</v>
      </c>
      <c r="E13" s="2" t="s">
        <v>18</v>
      </c>
      <c r="F13" s="2" t="s">
        <v>19</v>
      </c>
      <c r="G13" s="2" t="s">
        <v>20</v>
      </c>
      <c r="H13" s="3" t="s">
        <v>35</v>
      </c>
      <c r="I13" s="4">
        <v>750000000</v>
      </c>
      <c r="J13" s="4">
        <v>0</v>
      </c>
      <c r="K13" s="4">
        <v>0</v>
      </c>
      <c r="L13" s="4">
        <v>750000000</v>
      </c>
      <c r="M13" s="4">
        <v>711853575</v>
      </c>
      <c r="N13" s="4">
        <v>38146425</v>
      </c>
      <c r="O13" s="4">
        <v>711853572</v>
      </c>
      <c r="P13" s="4">
        <v>14396957</v>
      </c>
      <c r="Q13" s="4">
        <v>14396957</v>
      </c>
      <c r="R13" s="15">
        <f t="shared" si="0"/>
        <v>38146428</v>
      </c>
      <c r="S13" s="16">
        <f t="shared" si="1"/>
        <v>0.94913809599999999</v>
      </c>
      <c r="T13" s="16">
        <f t="shared" si="2"/>
        <v>1.9195942666666667E-2</v>
      </c>
      <c r="U13" s="16">
        <f t="shared" si="3"/>
        <v>1.9195942666666667E-2</v>
      </c>
    </row>
    <row r="14" spans="1:21" ht="54.95" customHeight="1" thickTop="1" thickBot="1" x14ac:dyDescent="0.3">
      <c r="A14" s="2" t="s">
        <v>26</v>
      </c>
      <c r="B14" s="2" t="s">
        <v>30</v>
      </c>
      <c r="C14" s="2" t="s">
        <v>28</v>
      </c>
      <c r="D14" s="2" t="s">
        <v>23</v>
      </c>
      <c r="E14" s="2" t="s">
        <v>18</v>
      </c>
      <c r="F14" s="2" t="s">
        <v>19</v>
      </c>
      <c r="G14" s="2" t="s">
        <v>20</v>
      </c>
      <c r="H14" s="3" t="s">
        <v>36</v>
      </c>
      <c r="I14" s="4">
        <v>1941700000</v>
      </c>
      <c r="J14" s="4">
        <v>0</v>
      </c>
      <c r="K14" s="4">
        <v>0</v>
      </c>
      <c r="L14" s="4">
        <v>1941700000</v>
      </c>
      <c r="M14" s="4">
        <v>1834813626</v>
      </c>
      <c r="N14" s="4">
        <v>106886374</v>
      </c>
      <c r="O14" s="4">
        <v>155960793</v>
      </c>
      <c r="P14" s="4">
        <v>37537589</v>
      </c>
      <c r="Q14" s="4">
        <v>36786011</v>
      </c>
      <c r="R14" s="15">
        <f t="shared" si="0"/>
        <v>1785739207</v>
      </c>
      <c r="S14" s="16">
        <f t="shared" si="1"/>
        <v>8.0321776278518831E-2</v>
      </c>
      <c r="T14" s="16">
        <f t="shared" si="2"/>
        <v>1.9332331977133441E-2</v>
      </c>
      <c r="U14" s="16">
        <f t="shared" si="3"/>
        <v>1.8945259823865683E-2</v>
      </c>
    </row>
    <row r="15" spans="1:21" ht="54.95" customHeight="1" thickTop="1" thickBot="1" x14ac:dyDescent="0.3">
      <c r="A15" s="2" t="s">
        <v>26</v>
      </c>
      <c r="B15" s="2" t="s">
        <v>30</v>
      </c>
      <c r="C15" s="2" t="s">
        <v>28</v>
      </c>
      <c r="D15" s="2" t="s">
        <v>23</v>
      </c>
      <c r="E15" s="2" t="s">
        <v>18</v>
      </c>
      <c r="F15" s="2" t="s">
        <v>23</v>
      </c>
      <c r="G15" s="2" t="s">
        <v>20</v>
      </c>
      <c r="H15" s="3" t="s">
        <v>36</v>
      </c>
      <c r="I15" s="4">
        <v>12000000000</v>
      </c>
      <c r="J15" s="4">
        <v>0</v>
      </c>
      <c r="K15" s="4">
        <v>0</v>
      </c>
      <c r="L15" s="4">
        <v>12000000000</v>
      </c>
      <c r="M15" s="4">
        <v>12000000000</v>
      </c>
      <c r="N15" s="4">
        <v>0</v>
      </c>
      <c r="O15" s="4">
        <v>7036256863</v>
      </c>
      <c r="P15" s="4">
        <v>249664692</v>
      </c>
      <c r="Q15" s="4">
        <v>249664692</v>
      </c>
      <c r="R15" s="15">
        <f t="shared" si="0"/>
        <v>4963743137</v>
      </c>
      <c r="S15" s="16">
        <f t="shared" si="1"/>
        <v>0.58635473858333331</v>
      </c>
      <c r="T15" s="16">
        <f t="shared" si="2"/>
        <v>2.0805390999999999E-2</v>
      </c>
      <c r="U15" s="16">
        <f t="shared" si="3"/>
        <v>2.0805390999999999E-2</v>
      </c>
    </row>
    <row r="16" spans="1:21" ht="54.95" customHeight="1" thickTop="1" thickBot="1" x14ac:dyDescent="0.3">
      <c r="A16" s="2" t="s">
        <v>26</v>
      </c>
      <c r="B16" s="2" t="s">
        <v>30</v>
      </c>
      <c r="C16" s="2" t="s">
        <v>28</v>
      </c>
      <c r="D16" s="2" t="s">
        <v>37</v>
      </c>
      <c r="E16" s="2" t="s">
        <v>18</v>
      </c>
      <c r="F16" s="2" t="s">
        <v>19</v>
      </c>
      <c r="G16" s="2" t="s">
        <v>20</v>
      </c>
      <c r="H16" s="3" t="s">
        <v>38</v>
      </c>
      <c r="I16" s="4">
        <v>1000000000</v>
      </c>
      <c r="J16" s="4">
        <v>0</v>
      </c>
      <c r="K16" s="4">
        <v>0</v>
      </c>
      <c r="L16" s="4">
        <v>1000000000</v>
      </c>
      <c r="M16" s="4">
        <v>865201715</v>
      </c>
      <c r="N16" s="4">
        <v>134798285</v>
      </c>
      <c r="O16" s="4">
        <v>865201715</v>
      </c>
      <c r="P16" s="4">
        <v>31316305</v>
      </c>
      <c r="Q16" s="4">
        <v>31316305</v>
      </c>
      <c r="R16" s="15">
        <f t="shared" si="0"/>
        <v>134798285</v>
      </c>
      <c r="S16" s="16">
        <f t="shared" si="1"/>
        <v>0.86520171499999998</v>
      </c>
      <c r="T16" s="16">
        <f t="shared" si="2"/>
        <v>3.1316305000000003E-2</v>
      </c>
      <c r="U16" s="16">
        <f t="shared" si="3"/>
        <v>3.1316305000000003E-2</v>
      </c>
    </row>
    <row r="17" spans="1:21" ht="54.95" customHeight="1" thickTop="1" thickBot="1" x14ac:dyDescent="0.3">
      <c r="A17" s="2" t="s">
        <v>26</v>
      </c>
      <c r="B17" s="2" t="s">
        <v>30</v>
      </c>
      <c r="C17" s="2" t="s">
        <v>28</v>
      </c>
      <c r="D17" s="2" t="s">
        <v>37</v>
      </c>
      <c r="E17" s="2" t="s">
        <v>18</v>
      </c>
      <c r="F17" s="2" t="s">
        <v>23</v>
      </c>
      <c r="G17" s="2" t="s">
        <v>20</v>
      </c>
      <c r="H17" s="3" t="s">
        <v>38</v>
      </c>
      <c r="I17" s="4">
        <v>2000000000</v>
      </c>
      <c r="J17" s="4">
        <v>0</v>
      </c>
      <c r="K17" s="4">
        <v>0</v>
      </c>
      <c r="L17" s="4">
        <v>2000000000</v>
      </c>
      <c r="M17" s="4">
        <v>1850309870</v>
      </c>
      <c r="N17" s="4">
        <v>149690130</v>
      </c>
      <c r="O17" s="4">
        <v>1846094423</v>
      </c>
      <c r="P17" s="4">
        <v>46068508</v>
      </c>
      <c r="Q17" s="4">
        <v>46068508</v>
      </c>
      <c r="R17" s="15">
        <f t="shared" si="0"/>
        <v>153905577</v>
      </c>
      <c r="S17" s="16">
        <f t="shared" si="1"/>
        <v>0.92304721150000002</v>
      </c>
      <c r="T17" s="16">
        <f t="shared" si="2"/>
        <v>2.3034254000000001E-2</v>
      </c>
      <c r="U17" s="16">
        <f t="shared" si="3"/>
        <v>2.3034254000000001E-2</v>
      </c>
    </row>
    <row r="18" spans="1:21" ht="54.95" customHeight="1" thickTop="1" thickBot="1" x14ac:dyDescent="0.3">
      <c r="A18" s="2" t="s">
        <v>26</v>
      </c>
      <c r="B18" s="2" t="s">
        <v>30</v>
      </c>
      <c r="C18" s="2" t="s">
        <v>28</v>
      </c>
      <c r="D18" s="2" t="s">
        <v>41</v>
      </c>
      <c r="E18" s="2" t="s">
        <v>18</v>
      </c>
      <c r="F18" s="2" t="s">
        <v>19</v>
      </c>
      <c r="G18" s="2" t="s">
        <v>20</v>
      </c>
      <c r="H18" s="3" t="s">
        <v>42</v>
      </c>
      <c r="I18" s="4">
        <v>2204000000</v>
      </c>
      <c r="J18" s="4">
        <v>0</v>
      </c>
      <c r="K18" s="4">
        <v>0</v>
      </c>
      <c r="L18" s="4">
        <v>2204000000</v>
      </c>
      <c r="M18" s="4">
        <v>1516794008.5</v>
      </c>
      <c r="N18" s="4">
        <v>687205991.5</v>
      </c>
      <c r="O18" s="4">
        <v>1506113245.5</v>
      </c>
      <c r="P18" s="4">
        <v>43043949.5</v>
      </c>
      <c r="Q18" s="4">
        <v>40552871</v>
      </c>
      <c r="R18" s="15">
        <f t="shared" si="0"/>
        <v>697886754.5</v>
      </c>
      <c r="S18" s="16">
        <f t="shared" si="1"/>
        <v>0.68335446710526315</v>
      </c>
      <c r="T18" s="16">
        <f t="shared" si="2"/>
        <v>1.9529922640653358E-2</v>
      </c>
      <c r="U18" s="16">
        <f t="shared" si="3"/>
        <v>1.8399669237749546E-2</v>
      </c>
    </row>
    <row r="19" spans="1:21" ht="54.95" customHeight="1" thickTop="1" thickBot="1" x14ac:dyDescent="0.3">
      <c r="A19" s="2" t="s">
        <v>26</v>
      </c>
      <c r="B19" s="2" t="s">
        <v>30</v>
      </c>
      <c r="C19" s="2" t="s">
        <v>28</v>
      </c>
      <c r="D19" s="2" t="s">
        <v>41</v>
      </c>
      <c r="E19" s="2" t="s">
        <v>18</v>
      </c>
      <c r="F19" s="2" t="s">
        <v>23</v>
      </c>
      <c r="G19" s="2" t="s">
        <v>20</v>
      </c>
      <c r="H19" s="3" t="s">
        <v>42</v>
      </c>
      <c r="I19" s="4">
        <v>3000000000</v>
      </c>
      <c r="J19" s="4">
        <v>0</v>
      </c>
      <c r="K19" s="4">
        <v>0</v>
      </c>
      <c r="L19" s="4">
        <v>3000000000</v>
      </c>
      <c r="M19" s="4">
        <v>2997585858</v>
      </c>
      <c r="N19" s="4">
        <v>2414142</v>
      </c>
      <c r="O19" s="4">
        <v>2991162285</v>
      </c>
      <c r="P19" s="4">
        <v>77200944</v>
      </c>
      <c r="Q19" s="4">
        <v>60154087</v>
      </c>
      <c r="R19" s="15">
        <f t="shared" si="0"/>
        <v>8837715</v>
      </c>
      <c r="S19" s="16">
        <f t="shared" si="1"/>
        <v>0.99705409499999997</v>
      </c>
      <c r="T19" s="16">
        <f t="shared" si="2"/>
        <v>2.5733648000000001E-2</v>
      </c>
      <c r="U19" s="16">
        <f t="shared" si="3"/>
        <v>2.0051362333333333E-2</v>
      </c>
    </row>
    <row r="20" spans="1:21" ht="73.5" customHeight="1" thickTop="1" thickBot="1" x14ac:dyDescent="0.3">
      <c r="A20" s="2" t="s">
        <v>26</v>
      </c>
      <c r="B20" s="2" t="s">
        <v>30</v>
      </c>
      <c r="C20" s="2" t="s">
        <v>28</v>
      </c>
      <c r="D20" s="2" t="s">
        <v>43</v>
      </c>
      <c r="E20" s="2" t="s">
        <v>18</v>
      </c>
      <c r="F20" s="2" t="s">
        <v>19</v>
      </c>
      <c r="G20" s="2" t="s">
        <v>20</v>
      </c>
      <c r="H20" s="3" t="s">
        <v>44</v>
      </c>
      <c r="I20" s="4">
        <v>2000000000</v>
      </c>
      <c r="J20" s="4">
        <v>2000000000</v>
      </c>
      <c r="K20" s="4">
        <v>0</v>
      </c>
      <c r="L20" s="4">
        <v>4000000000</v>
      </c>
      <c r="M20" s="4">
        <v>4000000000</v>
      </c>
      <c r="N20" s="4">
        <v>0</v>
      </c>
      <c r="O20" s="4">
        <v>4000000000</v>
      </c>
      <c r="P20" s="4">
        <v>0</v>
      </c>
      <c r="Q20" s="4">
        <v>0</v>
      </c>
      <c r="R20" s="15">
        <f t="shared" si="0"/>
        <v>0</v>
      </c>
      <c r="S20" s="16">
        <f t="shared" si="1"/>
        <v>1</v>
      </c>
      <c r="T20" s="16">
        <f t="shared" si="2"/>
        <v>0</v>
      </c>
      <c r="U20" s="16">
        <f t="shared" si="3"/>
        <v>0</v>
      </c>
    </row>
    <row r="21" spans="1:21" ht="84" customHeight="1" thickTop="1" thickBot="1" x14ac:dyDescent="0.3">
      <c r="A21" s="2" t="s">
        <v>26</v>
      </c>
      <c r="B21" s="2" t="s">
        <v>30</v>
      </c>
      <c r="C21" s="2" t="s">
        <v>28</v>
      </c>
      <c r="D21" s="2" t="s">
        <v>43</v>
      </c>
      <c r="E21" s="2" t="s">
        <v>18</v>
      </c>
      <c r="F21" s="2" t="s">
        <v>23</v>
      </c>
      <c r="G21" s="2" t="s">
        <v>20</v>
      </c>
      <c r="H21" s="3" t="s">
        <v>44</v>
      </c>
      <c r="I21" s="4">
        <v>12000000000</v>
      </c>
      <c r="J21" s="4">
        <v>1000000000</v>
      </c>
      <c r="K21" s="4">
        <v>0</v>
      </c>
      <c r="L21" s="4">
        <v>13000000000</v>
      </c>
      <c r="M21" s="4">
        <v>13000000000</v>
      </c>
      <c r="N21" s="4">
        <v>0</v>
      </c>
      <c r="O21" s="4">
        <v>13000000000</v>
      </c>
      <c r="P21" s="4">
        <v>0</v>
      </c>
      <c r="Q21" s="4">
        <v>0</v>
      </c>
      <c r="R21" s="15">
        <f t="shared" si="0"/>
        <v>0</v>
      </c>
      <c r="S21" s="16">
        <f t="shared" si="1"/>
        <v>1</v>
      </c>
      <c r="T21" s="16">
        <f t="shared" si="2"/>
        <v>0</v>
      </c>
      <c r="U21" s="16">
        <f t="shared" si="3"/>
        <v>0</v>
      </c>
    </row>
    <row r="22" spans="1:21" ht="54.95" customHeight="1" thickTop="1" thickBot="1" x14ac:dyDescent="0.3">
      <c r="A22" s="2" t="s">
        <v>26</v>
      </c>
      <c r="B22" s="2" t="s">
        <v>30</v>
      </c>
      <c r="C22" s="2" t="s">
        <v>28</v>
      </c>
      <c r="D22" s="2" t="s">
        <v>45</v>
      </c>
      <c r="E22" s="2" t="s">
        <v>18</v>
      </c>
      <c r="F22" s="2" t="s">
        <v>19</v>
      </c>
      <c r="G22" s="2" t="s">
        <v>20</v>
      </c>
      <c r="H22" s="3" t="s">
        <v>46</v>
      </c>
      <c r="I22" s="4">
        <v>300000000</v>
      </c>
      <c r="J22" s="4">
        <v>0</v>
      </c>
      <c r="K22" s="4">
        <v>0</v>
      </c>
      <c r="L22" s="4">
        <v>300000000</v>
      </c>
      <c r="M22" s="4">
        <v>300000000</v>
      </c>
      <c r="N22" s="4">
        <v>0</v>
      </c>
      <c r="O22" s="4">
        <v>300000000</v>
      </c>
      <c r="P22" s="4">
        <v>0</v>
      </c>
      <c r="Q22" s="4">
        <v>0</v>
      </c>
      <c r="R22" s="15">
        <f t="shared" si="0"/>
        <v>0</v>
      </c>
      <c r="S22" s="16">
        <f t="shared" si="1"/>
        <v>1</v>
      </c>
      <c r="T22" s="16">
        <f t="shared" si="2"/>
        <v>0</v>
      </c>
      <c r="U22" s="16">
        <f t="shared" si="3"/>
        <v>0</v>
      </c>
    </row>
    <row r="23" spans="1:21" ht="54.95" customHeight="1" thickTop="1" thickBot="1" x14ac:dyDescent="0.3">
      <c r="A23" s="2" t="s">
        <v>26</v>
      </c>
      <c r="B23" s="2" t="s">
        <v>47</v>
      </c>
      <c r="C23" s="2" t="s">
        <v>28</v>
      </c>
      <c r="D23" s="2" t="s">
        <v>17</v>
      </c>
      <c r="E23" s="2" t="s">
        <v>18</v>
      </c>
      <c r="F23" s="2" t="s">
        <v>19</v>
      </c>
      <c r="G23" s="2" t="s">
        <v>20</v>
      </c>
      <c r="H23" s="3" t="s">
        <v>48</v>
      </c>
      <c r="I23" s="4">
        <v>300000000</v>
      </c>
      <c r="J23" s="4">
        <v>0</v>
      </c>
      <c r="K23" s="4">
        <v>0</v>
      </c>
      <c r="L23" s="4">
        <v>300000000</v>
      </c>
      <c r="M23" s="4">
        <v>168481142</v>
      </c>
      <c r="N23" s="4">
        <v>131518858</v>
      </c>
      <c r="O23" s="4">
        <v>168481141</v>
      </c>
      <c r="P23" s="4">
        <v>6836916</v>
      </c>
      <c r="Q23" s="4">
        <v>6836916</v>
      </c>
      <c r="R23" s="15">
        <f t="shared" si="0"/>
        <v>131518859</v>
      </c>
      <c r="S23" s="16">
        <f t="shared" si="1"/>
        <v>0.56160380333333337</v>
      </c>
      <c r="T23" s="16">
        <f t="shared" si="2"/>
        <v>2.2789719999999999E-2</v>
      </c>
      <c r="U23" s="16">
        <f t="shared" si="3"/>
        <v>2.2789719999999999E-2</v>
      </c>
    </row>
    <row r="24" spans="1:21" ht="66" customHeight="1" thickTop="1" thickBot="1" x14ac:dyDescent="0.3">
      <c r="A24" s="2" t="s">
        <v>26</v>
      </c>
      <c r="B24" s="2" t="s">
        <v>47</v>
      </c>
      <c r="C24" s="2" t="s">
        <v>28</v>
      </c>
      <c r="D24" s="2" t="s">
        <v>21</v>
      </c>
      <c r="E24" s="2" t="s">
        <v>18</v>
      </c>
      <c r="F24" s="2" t="s">
        <v>19</v>
      </c>
      <c r="G24" s="2" t="s">
        <v>20</v>
      </c>
      <c r="H24" s="3" t="s">
        <v>49</v>
      </c>
      <c r="I24" s="4">
        <v>185300000</v>
      </c>
      <c r="J24" s="4">
        <v>0</v>
      </c>
      <c r="K24" s="4">
        <v>0</v>
      </c>
      <c r="L24" s="4">
        <v>185300000</v>
      </c>
      <c r="M24" s="4">
        <v>130000000</v>
      </c>
      <c r="N24" s="4">
        <v>55300000</v>
      </c>
      <c r="O24" s="4">
        <v>85000000</v>
      </c>
      <c r="P24" s="4">
        <v>25000000</v>
      </c>
      <c r="Q24" s="4">
        <v>25000000</v>
      </c>
      <c r="R24" s="15">
        <f t="shared" si="0"/>
        <v>100300000</v>
      </c>
      <c r="S24" s="16">
        <f t="shared" si="1"/>
        <v>0.45871559633027525</v>
      </c>
      <c r="T24" s="16">
        <f t="shared" si="2"/>
        <v>0.13491635186184567</v>
      </c>
      <c r="U24" s="16">
        <f t="shared" si="3"/>
        <v>0.13491635186184567</v>
      </c>
    </row>
    <row r="25" spans="1:21" ht="54.95" customHeight="1" thickTop="1" thickBot="1" x14ac:dyDescent="0.3">
      <c r="A25" s="2" t="s">
        <v>26</v>
      </c>
      <c r="B25" s="2" t="s">
        <v>47</v>
      </c>
      <c r="C25" s="2" t="s">
        <v>28</v>
      </c>
      <c r="D25" s="2" t="s">
        <v>22</v>
      </c>
      <c r="E25" s="2" t="s">
        <v>18</v>
      </c>
      <c r="F25" s="2" t="s">
        <v>19</v>
      </c>
      <c r="G25" s="2" t="s">
        <v>20</v>
      </c>
      <c r="H25" s="3" t="s">
        <v>50</v>
      </c>
      <c r="I25" s="4">
        <v>230000000</v>
      </c>
      <c r="J25" s="4">
        <v>0</v>
      </c>
      <c r="K25" s="4">
        <v>0</v>
      </c>
      <c r="L25" s="4">
        <v>230000000</v>
      </c>
      <c r="M25" s="4">
        <v>167692701</v>
      </c>
      <c r="N25" s="4">
        <v>62307299</v>
      </c>
      <c r="O25" s="4">
        <v>62692701</v>
      </c>
      <c r="P25" s="4">
        <v>5832790</v>
      </c>
      <c r="Q25" s="4">
        <v>5832790</v>
      </c>
      <c r="R25" s="15">
        <f t="shared" si="0"/>
        <v>167307299</v>
      </c>
      <c r="S25" s="16">
        <f t="shared" si="1"/>
        <v>0.27257696086956523</v>
      </c>
      <c r="T25" s="16">
        <f t="shared" si="2"/>
        <v>2.5359956521739131E-2</v>
      </c>
      <c r="U25" s="16">
        <f t="shared" si="3"/>
        <v>2.5359956521739131E-2</v>
      </c>
    </row>
    <row r="26" spans="1:21" ht="54.95" customHeight="1" thickTop="1" thickBot="1" x14ac:dyDescent="0.3">
      <c r="A26" s="32"/>
      <c r="B26" s="33"/>
      <c r="C26" s="33"/>
      <c r="D26" s="33"/>
      <c r="E26" s="33"/>
      <c r="F26" s="33"/>
      <c r="G26" s="33"/>
      <c r="H26" s="34" t="s">
        <v>70</v>
      </c>
      <c r="I26" s="35">
        <f t="shared" ref="I26:Q26" si="5">SUM(I9:I25)</f>
        <v>46021000000</v>
      </c>
      <c r="J26" s="35">
        <f t="shared" si="5"/>
        <v>3000000000</v>
      </c>
      <c r="K26" s="35">
        <f t="shared" si="5"/>
        <v>3000000000</v>
      </c>
      <c r="L26" s="35">
        <f t="shared" si="5"/>
        <v>46021000000</v>
      </c>
      <c r="M26" s="35">
        <f t="shared" si="5"/>
        <v>44294994101.5</v>
      </c>
      <c r="N26" s="35">
        <f t="shared" si="5"/>
        <v>1726005898.5</v>
      </c>
      <c r="O26" s="35">
        <f t="shared" si="5"/>
        <v>35481078344.5</v>
      </c>
      <c r="P26" s="35">
        <f t="shared" si="5"/>
        <v>576429514.5</v>
      </c>
      <c r="Q26" s="35">
        <f t="shared" si="5"/>
        <v>556140001</v>
      </c>
      <c r="R26" s="36">
        <f t="shared" si="0"/>
        <v>10539921655.5</v>
      </c>
      <c r="S26" s="37">
        <f t="shared" si="1"/>
        <v>0.77097582287433997</v>
      </c>
      <c r="T26" s="37">
        <f t="shared" si="2"/>
        <v>1.2525358303817822E-2</v>
      </c>
      <c r="U26" s="37">
        <f t="shared" si="3"/>
        <v>1.2084483192455617E-2</v>
      </c>
    </row>
    <row r="27" spans="1:21" ht="54.95" customHeight="1" thickTop="1" thickBot="1" x14ac:dyDescent="0.3">
      <c r="A27" s="2" t="s">
        <v>26</v>
      </c>
      <c r="B27" s="2" t="s">
        <v>30</v>
      </c>
      <c r="C27" s="2" t="s">
        <v>28</v>
      </c>
      <c r="D27" s="2" t="s">
        <v>21</v>
      </c>
      <c r="E27" s="2" t="s">
        <v>18</v>
      </c>
      <c r="F27" s="2" t="s">
        <v>19</v>
      </c>
      <c r="G27" s="2" t="s">
        <v>20</v>
      </c>
      <c r="H27" s="3" t="s">
        <v>32</v>
      </c>
      <c r="I27" s="4">
        <v>45000000000</v>
      </c>
      <c r="J27" s="4">
        <v>0</v>
      </c>
      <c r="K27" s="4">
        <v>0</v>
      </c>
      <c r="L27" s="4">
        <v>45000000000</v>
      </c>
      <c r="M27" s="4">
        <v>45000000000</v>
      </c>
      <c r="N27" s="4">
        <v>0</v>
      </c>
      <c r="O27" s="4">
        <v>0</v>
      </c>
      <c r="P27" s="4">
        <v>0</v>
      </c>
      <c r="Q27" s="4">
        <v>0</v>
      </c>
      <c r="R27" s="15">
        <f t="shared" si="0"/>
        <v>45000000000</v>
      </c>
      <c r="S27" s="16">
        <f t="shared" si="1"/>
        <v>0</v>
      </c>
      <c r="T27" s="16">
        <f t="shared" si="2"/>
        <v>0</v>
      </c>
      <c r="U27" s="16">
        <f t="shared" si="3"/>
        <v>0</v>
      </c>
    </row>
    <row r="28" spans="1:21" ht="54.95" customHeight="1" thickTop="1" thickBot="1" x14ac:dyDescent="0.3">
      <c r="A28" s="2" t="s">
        <v>26</v>
      </c>
      <c r="B28" s="2" t="s">
        <v>51</v>
      </c>
      <c r="C28" s="2" t="s">
        <v>28</v>
      </c>
      <c r="D28" s="2" t="s">
        <v>22</v>
      </c>
      <c r="E28" s="2" t="s">
        <v>18</v>
      </c>
      <c r="F28" s="2" t="s">
        <v>19</v>
      </c>
      <c r="G28" s="2" t="s">
        <v>20</v>
      </c>
      <c r="H28" s="3" t="s">
        <v>54</v>
      </c>
      <c r="I28" s="4">
        <v>1000000000</v>
      </c>
      <c r="J28" s="4">
        <v>0</v>
      </c>
      <c r="K28" s="4">
        <v>0</v>
      </c>
      <c r="L28" s="4">
        <v>1000000000</v>
      </c>
      <c r="M28" s="4">
        <v>700000000</v>
      </c>
      <c r="N28" s="4">
        <v>300000000</v>
      </c>
      <c r="O28" s="4">
        <v>0</v>
      </c>
      <c r="P28" s="4">
        <v>0</v>
      </c>
      <c r="Q28" s="4">
        <v>0</v>
      </c>
      <c r="R28" s="15">
        <f t="shared" si="0"/>
        <v>1000000000</v>
      </c>
      <c r="S28" s="16">
        <f t="shared" si="1"/>
        <v>0</v>
      </c>
      <c r="T28" s="16">
        <f t="shared" si="2"/>
        <v>0</v>
      </c>
      <c r="U28" s="16">
        <f t="shared" si="3"/>
        <v>0</v>
      </c>
    </row>
    <row r="29" spans="1:21" ht="54.95" customHeight="1" thickTop="1" thickBot="1" x14ac:dyDescent="0.3">
      <c r="A29" s="2" t="s">
        <v>26</v>
      </c>
      <c r="B29" s="2" t="s">
        <v>30</v>
      </c>
      <c r="C29" s="2" t="s">
        <v>28</v>
      </c>
      <c r="D29" s="2" t="s">
        <v>39</v>
      </c>
      <c r="E29" s="2" t="s">
        <v>18</v>
      </c>
      <c r="F29" s="2" t="s">
        <v>19</v>
      </c>
      <c r="G29" s="2" t="s">
        <v>20</v>
      </c>
      <c r="H29" s="3" t="s">
        <v>40</v>
      </c>
      <c r="I29" s="4">
        <v>1200000000</v>
      </c>
      <c r="J29" s="4">
        <v>0</v>
      </c>
      <c r="K29" s="4">
        <v>0</v>
      </c>
      <c r="L29" s="4">
        <v>1200000000</v>
      </c>
      <c r="M29" s="4">
        <v>1200000000</v>
      </c>
      <c r="N29" s="4">
        <v>0</v>
      </c>
      <c r="O29" s="4">
        <v>169466115</v>
      </c>
      <c r="P29" s="4">
        <v>3097240</v>
      </c>
      <c r="Q29" s="4">
        <v>3097240</v>
      </c>
      <c r="R29" s="15">
        <f t="shared" si="0"/>
        <v>1030533885</v>
      </c>
      <c r="S29" s="16">
        <f t="shared" si="1"/>
        <v>0.14122176249999999</v>
      </c>
      <c r="T29" s="16">
        <f t="shared" si="2"/>
        <v>2.5810333333333335E-3</v>
      </c>
      <c r="U29" s="16">
        <f t="shared" si="3"/>
        <v>2.5810333333333335E-3</v>
      </c>
    </row>
    <row r="30" spans="1:21" ht="54.95" customHeight="1" thickTop="1" x14ac:dyDescent="0.25">
      <c r="A30" s="7" t="s">
        <v>26</v>
      </c>
      <c r="B30" s="7" t="s">
        <v>30</v>
      </c>
      <c r="C30" s="7" t="s">
        <v>28</v>
      </c>
      <c r="D30" s="7" t="s">
        <v>39</v>
      </c>
      <c r="E30" s="7" t="s">
        <v>18</v>
      </c>
      <c r="F30" s="7" t="s">
        <v>23</v>
      </c>
      <c r="G30" s="7" t="s">
        <v>20</v>
      </c>
      <c r="H30" s="8" t="s">
        <v>40</v>
      </c>
      <c r="I30" s="9">
        <v>9000000000</v>
      </c>
      <c r="J30" s="9">
        <v>0</v>
      </c>
      <c r="K30" s="9">
        <v>0</v>
      </c>
      <c r="L30" s="9">
        <v>9000000000</v>
      </c>
      <c r="M30" s="9">
        <v>8469285439.6000004</v>
      </c>
      <c r="N30" s="9">
        <v>530714560.39999998</v>
      </c>
      <c r="O30" s="9">
        <v>3104193050.5999999</v>
      </c>
      <c r="P30" s="9">
        <v>222479650.59999999</v>
      </c>
      <c r="Q30" s="9">
        <v>181700133.59999999</v>
      </c>
      <c r="R30" s="17">
        <f t="shared" si="0"/>
        <v>5895806949.3999996</v>
      </c>
      <c r="S30" s="18">
        <f t="shared" si="1"/>
        <v>0.34491033895555556</v>
      </c>
      <c r="T30" s="18">
        <f t="shared" si="2"/>
        <v>2.4719961177777777E-2</v>
      </c>
      <c r="U30" s="18">
        <f t="shared" si="3"/>
        <v>2.0188903733333333E-2</v>
      </c>
    </row>
    <row r="31" spans="1:21" ht="46.5" customHeight="1" x14ac:dyDescent="0.25">
      <c r="A31" s="25"/>
      <c r="B31" s="26"/>
      <c r="C31" s="26"/>
      <c r="D31" s="26"/>
      <c r="E31" s="26"/>
      <c r="F31" s="26"/>
      <c r="G31" s="26"/>
      <c r="H31" s="27" t="s">
        <v>61</v>
      </c>
      <c r="I31" s="28">
        <f>SUM(I27:I30)</f>
        <v>56200000000</v>
      </c>
      <c r="J31" s="28">
        <f t="shared" ref="J31:Q31" si="6">SUM(J27:J30)</f>
        <v>0</v>
      </c>
      <c r="K31" s="28">
        <f t="shared" si="6"/>
        <v>0</v>
      </c>
      <c r="L31" s="28">
        <f t="shared" si="6"/>
        <v>56200000000</v>
      </c>
      <c r="M31" s="28">
        <f t="shared" si="6"/>
        <v>55369285439.599998</v>
      </c>
      <c r="N31" s="28">
        <f t="shared" si="6"/>
        <v>830714560.39999998</v>
      </c>
      <c r="O31" s="28">
        <f t="shared" si="6"/>
        <v>3273659165.5999999</v>
      </c>
      <c r="P31" s="28">
        <f t="shared" si="6"/>
        <v>225576890.59999999</v>
      </c>
      <c r="Q31" s="28">
        <f t="shared" si="6"/>
        <v>184797373.59999999</v>
      </c>
      <c r="R31" s="29">
        <f t="shared" si="0"/>
        <v>52926340834.400002</v>
      </c>
      <c r="S31" s="30">
        <f t="shared" si="1"/>
        <v>5.8250163088967973E-2</v>
      </c>
      <c r="T31" s="30">
        <f t="shared" si="2"/>
        <v>4.0138236761565835E-3</v>
      </c>
      <c r="U31" s="31">
        <f t="shared" si="3"/>
        <v>3.2882094946619215E-3</v>
      </c>
    </row>
    <row r="32" spans="1:21" ht="90" customHeight="1" thickBot="1" x14ac:dyDescent="0.3">
      <c r="A32" s="10" t="s">
        <v>26</v>
      </c>
      <c r="B32" s="10" t="s">
        <v>51</v>
      </c>
      <c r="C32" s="10" t="s">
        <v>28</v>
      </c>
      <c r="D32" s="10" t="s">
        <v>17</v>
      </c>
      <c r="E32" s="10" t="s">
        <v>18</v>
      </c>
      <c r="F32" s="10" t="s">
        <v>19</v>
      </c>
      <c r="G32" s="10" t="s">
        <v>20</v>
      </c>
      <c r="H32" s="11" t="s">
        <v>52</v>
      </c>
      <c r="I32" s="12">
        <v>1100000000</v>
      </c>
      <c r="J32" s="12">
        <v>0</v>
      </c>
      <c r="K32" s="12">
        <v>0</v>
      </c>
      <c r="L32" s="12">
        <v>1100000000</v>
      </c>
      <c r="M32" s="12">
        <v>1100000000</v>
      </c>
      <c r="N32" s="12">
        <v>0</v>
      </c>
      <c r="O32" s="12">
        <v>0</v>
      </c>
      <c r="P32" s="12">
        <v>0</v>
      </c>
      <c r="Q32" s="12">
        <v>0</v>
      </c>
      <c r="R32" s="19">
        <f t="shared" si="0"/>
        <v>1100000000</v>
      </c>
      <c r="S32" s="20">
        <f t="shared" si="1"/>
        <v>0</v>
      </c>
      <c r="T32" s="20">
        <f t="shared" si="2"/>
        <v>0</v>
      </c>
      <c r="U32" s="20">
        <f t="shared" si="3"/>
        <v>0</v>
      </c>
    </row>
    <row r="33" spans="1:21" ht="89.25" customHeight="1" thickTop="1" thickBot="1" x14ac:dyDescent="0.3">
      <c r="A33" s="2" t="s">
        <v>26</v>
      </c>
      <c r="B33" s="2" t="s">
        <v>51</v>
      </c>
      <c r="C33" s="2" t="s">
        <v>28</v>
      </c>
      <c r="D33" s="2" t="s">
        <v>17</v>
      </c>
      <c r="E33" s="2" t="s">
        <v>18</v>
      </c>
      <c r="F33" s="2" t="s">
        <v>23</v>
      </c>
      <c r="G33" s="2" t="s">
        <v>20</v>
      </c>
      <c r="H33" s="3" t="s">
        <v>52</v>
      </c>
      <c r="I33" s="4">
        <v>1000000000</v>
      </c>
      <c r="J33" s="4">
        <v>0</v>
      </c>
      <c r="K33" s="4">
        <v>0</v>
      </c>
      <c r="L33" s="4">
        <v>1000000000</v>
      </c>
      <c r="M33" s="4">
        <v>812000000</v>
      </c>
      <c r="N33" s="4">
        <v>188000000</v>
      </c>
      <c r="O33" s="4">
        <v>802526590</v>
      </c>
      <c r="P33" s="4">
        <v>3049924</v>
      </c>
      <c r="Q33" s="4">
        <v>3049924</v>
      </c>
      <c r="R33" s="15">
        <f t="shared" si="0"/>
        <v>197473410</v>
      </c>
      <c r="S33" s="16">
        <f t="shared" si="1"/>
        <v>0.80252659000000004</v>
      </c>
      <c r="T33" s="16">
        <f t="shared" si="2"/>
        <v>3.0499239999999999E-3</v>
      </c>
      <c r="U33" s="16">
        <f t="shared" si="3"/>
        <v>3.0499239999999999E-3</v>
      </c>
    </row>
    <row r="34" spans="1:21" ht="64.5" customHeight="1" thickTop="1" x14ac:dyDescent="0.25">
      <c r="A34" s="7" t="s">
        <v>26</v>
      </c>
      <c r="B34" s="7" t="s">
        <v>51</v>
      </c>
      <c r="C34" s="7" t="s">
        <v>28</v>
      </c>
      <c r="D34" s="7" t="s">
        <v>21</v>
      </c>
      <c r="E34" s="7" t="s">
        <v>18</v>
      </c>
      <c r="F34" s="7" t="s">
        <v>19</v>
      </c>
      <c r="G34" s="7" t="s">
        <v>20</v>
      </c>
      <c r="H34" s="8" t="s">
        <v>53</v>
      </c>
      <c r="I34" s="9">
        <v>1027000000</v>
      </c>
      <c r="J34" s="9">
        <v>0</v>
      </c>
      <c r="K34" s="9">
        <v>0</v>
      </c>
      <c r="L34" s="9">
        <v>1027000000</v>
      </c>
      <c r="M34" s="9">
        <v>724529011.12</v>
      </c>
      <c r="N34" s="9">
        <v>302470988.88</v>
      </c>
      <c r="O34" s="9">
        <v>687732340</v>
      </c>
      <c r="P34" s="9">
        <v>27323550</v>
      </c>
      <c r="Q34" s="9">
        <v>27323550</v>
      </c>
      <c r="R34" s="17">
        <f t="shared" si="0"/>
        <v>339267660</v>
      </c>
      <c r="S34" s="18">
        <f t="shared" si="1"/>
        <v>0.6696517429406037</v>
      </c>
      <c r="T34" s="18">
        <f t="shared" si="2"/>
        <v>2.6605209347614411E-2</v>
      </c>
      <c r="U34" s="18">
        <f t="shared" si="3"/>
        <v>2.6605209347614411E-2</v>
      </c>
    </row>
    <row r="35" spans="1:21" ht="30" customHeight="1" x14ac:dyDescent="0.25">
      <c r="A35" s="25"/>
      <c r="B35" s="26"/>
      <c r="C35" s="26"/>
      <c r="D35" s="26"/>
      <c r="E35" s="26"/>
      <c r="F35" s="26"/>
      <c r="G35" s="26"/>
      <c r="H35" s="27" t="s">
        <v>60</v>
      </c>
      <c r="I35" s="28">
        <f>+I32+I33+I34</f>
        <v>3127000000</v>
      </c>
      <c r="J35" s="28">
        <f t="shared" ref="J35:Q35" si="7">+J32+J33+J34</f>
        <v>0</v>
      </c>
      <c r="K35" s="28">
        <f t="shared" si="7"/>
        <v>0</v>
      </c>
      <c r="L35" s="28">
        <f t="shared" si="7"/>
        <v>3127000000</v>
      </c>
      <c r="M35" s="28">
        <f t="shared" si="7"/>
        <v>2636529011.1199999</v>
      </c>
      <c r="N35" s="28">
        <f t="shared" si="7"/>
        <v>490470988.88</v>
      </c>
      <c r="O35" s="28">
        <f t="shared" si="7"/>
        <v>1490258930</v>
      </c>
      <c r="P35" s="28">
        <f t="shared" si="7"/>
        <v>30373474</v>
      </c>
      <c r="Q35" s="28">
        <f t="shared" si="7"/>
        <v>30373474</v>
      </c>
      <c r="R35" s="29">
        <f>+L35-O35</f>
        <v>1636741070</v>
      </c>
      <c r="S35" s="30">
        <f>+O35/L35</f>
        <v>0.47657784777742246</v>
      </c>
      <c r="T35" s="30">
        <f>+P35/L35</f>
        <v>9.7132951710905014E-3</v>
      </c>
      <c r="U35" s="31">
        <f>+Q35/L35</f>
        <v>9.7132951710905014E-3</v>
      </c>
    </row>
    <row r="36" spans="1:21" ht="21" customHeight="1" thickBot="1" x14ac:dyDescent="0.3">
      <c r="A36" s="39"/>
      <c r="B36" s="40"/>
      <c r="C36" s="40"/>
      <c r="D36" s="40"/>
      <c r="E36" s="40"/>
      <c r="F36" s="40"/>
      <c r="G36" s="40"/>
      <c r="H36" s="41" t="s">
        <v>71</v>
      </c>
      <c r="I36" s="42">
        <f>+I8+I26+I31+I35</f>
        <v>113537000000</v>
      </c>
      <c r="J36" s="42">
        <f t="shared" ref="J36:R36" si="8">+J8+J26+J31+J35</f>
        <v>3000000000</v>
      </c>
      <c r="K36" s="42">
        <f t="shared" si="8"/>
        <v>3000000000</v>
      </c>
      <c r="L36" s="42">
        <f t="shared" si="8"/>
        <v>113537000000</v>
      </c>
      <c r="M36" s="42">
        <f t="shared" si="8"/>
        <v>107830302842.63998</v>
      </c>
      <c r="N36" s="42">
        <f t="shared" si="8"/>
        <v>5706697157.3599997</v>
      </c>
      <c r="O36" s="42">
        <f t="shared" si="8"/>
        <v>45711893269.019997</v>
      </c>
      <c r="P36" s="42">
        <f t="shared" si="8"/>
        <v>1325408138.6699998</v>
      </c>
      <c r="Q36" s="42">
        <f t="shared" si="8"/>
        <v>1252041915.1699998</v>
      </c>
      <c r="R36" s="42">
        <f t="shared" si="8"/>
        <v>67825106730.980003</v>
      </c>
      <c r="S36" s="43">
        <f>+O36/L36</f>
        <v>0.40261670881756606</v>
      </c>
      <c r="T36" s="43">
        <f>+P36/L36</f>
        <v>1.1673799190308004E-2</v>
      </c>
      <c r="U36" s="44">
        <f>+Q36/L36</f>
        <v>1.1027611396901449E-2</v>
      </c>
    </row>
    <row r="37" spans="1:21" ht="20.25" customHeight="1" thickTop="1" x14ac:dyDescent="0.25">
      <c r="A37" s="21" t="s">
        <v>67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3"/>
      <c r="N37" s="38"/>
      <c r="O37" s="21"/>
      <c r="P37" s="21"/>
      <c r="Q37" s="21"/>
      <c r="R37" s="22"/>
      <c r="S37" s="23"/>
      <c r="T37" s="23"/>
      <c r="U37" s="23"/>
    </row>
    <row r="38" spans="1:21" ht="17.25" customHeight="1" x14ac:dyDescent="0.25">
      <c r="A38" s="21" t="s">
        <v>68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4"/>
      <c r="N38" s="38"/>
      <c r="O38" s="21"/>
      <c r="P38" s="21"/>
      <c r="Q38" s="21"/>
      <c r="R38" s="22"/>
      <c r="S38" s="23"/>
      <c r="T38" s="23"/>
      <c r="U38" s="23"/>
    </row>
    <row r="39" spans="1:21" ht="16.5" customHeight="1" x14ac:dyDescent="0.25">
      <c r="A39" s="21" t="s">
        <v>69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4"/>
      <c r="N39" s="38"/>
      <c r="O39" s="21"/>
      <c r="P39" s="21"/>
      <c r="Q39" s="21"/>
      <c r="R39" s="21"/>
      <c r="S39" s="24"/>
      <c r="T39" s="24"/>
      <c r="U39" s="24"/>
    </row>
    <row r="40" spans="1:21" ht="54.95" customHeight="1" x14ac:dyDescent="0.25">
      <c r="H40" s="1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4"/>
      <c r="T40" s="24"/>
      <c r="U40" s="24"/>
    </row>
    <row r="41" spans="1:21" ht="54.95" customHeight="1" x14ac:dyDescent="0.25">
      <c r="H41" s="13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4"/>
      <c r="T41" s="24"/>
      <c r="U41" s="24"/>
    </row>
    <row r="42" spans="1:21" ht="54.95" customHeight="1" x14ac:dyDescent="0.25">
      <c r="H42" s="13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54.95" customHeight="1" x14ac:dyDescent="0.25">
      <c r="H43" s="13"/>
    </row>
    <row r="44" spans="1:21" x14ac:dyDescent="0.25">
      <c r="H44" s="13"/>
    </row>
    <row r="45" spans="1:21" x14ac:dyDescent="0.25">
      <c r="H45" s="13"/>
    </row>
    <row r="46" spans="1:21" x14ac:dyDescent="0.25">
      <c r="H46" s="13"/>
    </row>
    <row r="47" spans="1:21" x14ac:dyDescent="0.25">
      <c r="H47" s="13"/>
    </row>
    <row r="48" spans="1:21" x14ac:dyDescent="0.25">
      <c r="H48" s="13"/>
    </row>
    <row r="49" spans="8:8" x14ac:dyDescent="0.25">
      <c r="H49" s="13"/>
    </row>
  </sheetData>
  <mergeCells count="4">
    <mergeCell ref="A1:U1"/>
    <mergeCell ref="A2:U2"/>
    <mergeCell ref="A3:U3"/>
    <mergeCell ref="R4:U4"/>
  </mergeCells>
  <printOptions horizontalCentered="1"/>
  <pageMargins left="0.78740157480314965" right="0" top="0.78740157480314965" bottom="0.59055118110236227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</vt:lpstr>
      <vt:lpstr>'GASTOS DE INVERSIÓN'!Títulos_a_imprimir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2018-03-05T22:38:53Z</cp:lastPrinted>
  <dcterms:created xsi:type="dcterms:W3CDTF">2018-03-01T13:41:38Z</dcterms:created>
  <dcterms:modified xsi:type="dcterms:W3CDTF">2018-03-05T22:39:25Z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