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EBRERO 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<sst xmlns="http://schemas.openxmlformats.org/spreadsheetml/2006/main" count="70" uniqueCount="33">
  <si>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</si>
  <si>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</si>
  <si>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</si>
  <si>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</si>
  <si>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</si>
  <si>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</si>
  <si>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</si>
  <si>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</si>
  <si>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</si>
  <si>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</si>
  <si>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</si>
  <si>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</si>
  <si>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</si>
  <si>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</si>
  <si>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</si>
  <si>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</si>
  <si>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</si>
  <si>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</si>
  <si>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</si>
  <si>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</si>
  <si>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</si>
  <si>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</si>
  <si>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</si>
  <si>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</si>
  <si>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</si>
  <si>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</si>
  <si>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</si>
  <si>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</si>
  <si>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</si>
  <si>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 </t>
  </si>
  <si>
    <t xml:space="preserve">Fuente : Sistema Integrado de Información Financiera SIIF Nación </t>
  </si>
  <si>
    <t>GENERADO :MARZO 01 DE 2018</t>
  </si>
  <si>
    <t>INFORME DE EJECUCIÓN PRESUPUESTAL ACUMULADA CON CORTE A FEBRERO 28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</si>
</sst>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10" fontId="9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10" fontId="58" fillId="0" borderId="0" xfId="0" applyNumberFormat="1" applyFont="1" applyFill="1" applyBorder="1" applyAlignment="1">
      <alignment horizontal="right" vertical="center" wrapText="1"/>
    </xf>
    <xf numFmtId="10" fontId="58" fillId="33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59" fillId="0" borderId="0" xfId="0" applyNumberFormat="1" applyFont="1" applyFill="1" applyBorder="1" applyAlignment="1">
      <alignment horizontal="right" vertical="center" wrapText="1"/>
    </xf>
    <xf numFmtId="0" fontId="60" fillId="34" borderId="15" xfId="0" applyFont="1" applyFill="1" applyBorder="1" applyAlignment="1">
      <alignment/>
    </xf>
    <xf numFmtId="0" fontId="61" fillId="35" borderId="16" xfId="0" applyFont="1" applyFill="1" applyBorder="1" applyAlignment="1">
      <alignment horizontal="center" vertical="center"/>
    </xf>
    <xf numFmtId="4" fontId="61" fillId="36" borderId="16" xfId="0" applyNumberFormat="1" applyFont="1" applyFill="1" applyBorder="1" applyAlignment="1">
      <alignment horizontal="center" vertical="justify" wrapText="1"/>
    </xf>
    <xf numFmtId="0" fontId="61" fillId="37" borderId="15" xfId="0" applyFont="1" applyFill="1" applyBorder="1" applyAlignment="1">
      <alignment horizontal="center" vertical="justify" wrapText="1"/>
    </xf>
    <xf numFmtId="0" fontId="62" fillId="38" borderId="16" xfId="0" applyFont="1" applyFill="1" applyBorder="1" applyAlignment="1">
      <alignment horizontal="center" vertical="justify" wrapText="1"/>
    </xf>
    <xf numFmtId="0" fontId="62" fillId="39" borderId="16" xfId="0" applyFont="1" applyFill="1" applyBorder="1" applyAlignment="1">
      <alignment horizontal="center" vertical="justify"/>
    </xf>
    <xf numFmtId="0" fontId="62" fillId="40" borderId="17" xfId="0" applyFont="1" applyFill="1" applyBorder="1" applyAlignment="1">
      <alignment horizontal="center" vertical="justify"/>
    </xf>
    <xf numFmtId="0" fontId="60" fillId="41" borderId="15" xfId="0" applyFont="1" applyFill="1" applyBorder="1" applyAlignment="1">
      <alignment/>
    </xf>
    <xf numFmtId="0" fontId="61" fillId="42" borderId="16" xfId="0" applyFont="1" applyFill="1" applyBorder="1" applyAlignment="1">
      <alignment horizontal="center" vertical="center"/>
    </xf>
    <xf numFmtId="4" fontId="61" fillId="43" borderId="16" xfId="0" applyNumberFormat="1" applyFont="1" applyFill="1" applyBorder="1" applyAlignment="1">
      <alignment horizontal="center" vertical="justify" wrapText="1"/>
    </xf>
    <xf numFmtId="0" fontId="61" fillId="44" borderId="15" xfId="0" applyFont="1" applyFill="1" applyBorder="1" applyAlignment="1">
      <alignment horizontal="center" vertical="justify" wrapText="1"/>
    </xf>
    <xf numFmtId="0" fontId="62" fillId="45" borderId="16" xfId="0" applyFont="1" applyFill="1" applyBorder="1" applyAlignment="1">
      <alignment horizontal="center" vertical="justify" wrapText="1"/>
    </xf>
    <xf numFmtId="0" fontId="62" fillId="46" borderId="16" xfId="0" applyFont="1" applyFill="1" applyBorder="1" applyAlignment="1">
      <alignment horizontal="center" vertical="justify"/>
    </xf>
    <xf numFmtId="0" fontId="61" fillId="47" borderId="16" xfId="0" applyFont="1" applyFill="1" applyBorder="1" applyAlignment="1">
      <alignment horizontal="center" vertical="justify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61" fillId="48" borderId="21" xfId="0" applyNumberFormat="1" applyFont="1" applyFill="1" applyBorder="1" applyAlignment="1">
      <alignment horizontal="center" vertical="justify" wrapText="1"/>
    </xf>
    <xf numFmtId="4" fontId="0" fillId="0" borderId="22" xfId="0" applyNumberFormat="1" applyBorder="1" applyAlignment="1">
      <alignment/>
    </xf>
    <xf numFmtId="4" fontId="7" fillId="33" borderId="23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4" fontId="7" fillId="33" borderId="2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2" fillId="49" borderId="17" xfId="0" applyFont="1" applyFill="1" applyBorder="1" applyAlignment="1">
      <alignment horizontal="center" vertical="justify"/>
    </xf>
    <xf numFmtId="4" fontId="9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7.28125" style="0" customWidth="1"/>
    <col min="4" max="5" width="17.140625" style="0" customWidth="1"/>
    <col min="6" max="7" width="16.7109375" style="0" customWidth="1"/>
    <col min="8" max="8" width="17.140625" style="0" customWidth="1"/>
    <col min="9" max="9" width="8.28125" style="0" customWidth="1"/>
    <col min="10" max="10" width="8.140625" style="0" customWidth="1"/>
    <col min="11" max="11" width="8.421875" style="0" customWidth="1"/>
  </cols>
  <sheetData>
    <row r="1" spans="1:12" ht="18">
      <c r="A1" s="89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43" t="s">
        <v>29</v>
      </c>
    </row>
    <row r="2" spans="1:11" ht="18">
      <c r="A2" s="89" t="s">
        <v>32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3:11" ht="24" customHeight="1" thickBot="1">
      <c r="C3" s="1"/>
      <c r="D3" s="1"/>
      <c r="E3" s="1"/>
      <c r="F3" s="1"/>
      <c r="G3" s="1"/>
      <c r="H3" s="96" t="s">
        <v>31</v>
      </c>
      <c r="I3" s="96"/>
      <c r="J3" s="96"/>
      <c r="K3" s="96"/>
    </row>
    <row r="4" spans="1:11" ht="46.5" customHeight="1" thickBot="1">
      <c r="A4" s="58"/>
      <c r="B4" s="59" t="s">
        <v>8</v>
      </c>
      <c r="C4" s="60" t="s">
        <v>25</v>
      </c>
      <c r="D4" s="71" t="s">
        <v>12</v>
      </c>
      <c r="E4" s="71" t="s">
        <v>19</v>
      </c>
      <c r="F4" s="71" t="s">
        <v>17</v>
      </c>
      <c r="G4" s="71" t="s">
        <v>22</v>
      </c>
      <c r="H4" s="61" t="s">
        <v>13</v>
      </c>
      <c r="I4" s="62" t="s">
        <v>16</v>
      </c>
      <c r="J4" s="63" t="s">
        <v>14</v>
      </c>
      <c r="K4" s="64" t="s">
        <v>15</v>
      </c>
    </row>
    <row r="5" spans="1:11" ht="10.5" customHeight="1">
      <c r="A5" s="72"/>
      <c r="B5" s="73"/>
      <c r="C5" s="73"/>
      <c r="D5" s="79"/>
      <c r="E5" s="79"/>
      <c r="F5" s="79"/>
      <c r="G5" s="79"/>
      <c r="H5" s="72"/>
      <c r="I5" s="79"/>
      <c r="J5" s="79"/>
      <c r="K5" s="80"/>
    </row>
    <row r="6" spans="1:11" ht="23.25" customHeight="1">
      <c r="A6" s="5" t="s">
        <v>4</v>
      </c>
      <c r="B6" s="44" t="s">
        <v>0</v>
      </c>
      <c r="C6" s="33">
        <f>+C21+C36</f>
        <v>363058641598</v>
      </c>
      <c r="D6" s="33">
        <f>SUM(D7:D10)</f>
        <v>363058641598</v>
      </c>
      <c r="E6" s="33">
        <f>SUM(E7:E10)</f>
        <v>212985454218.13</v>
      </c>
      <c r="F6" s="33">
        <f>SUM(F7:F10)</f>
        <v>49330031149.6</v>
      </c>
      <c r="G6" s="33">
        <f>SUM(G7:G10)</f>
        <v>49138185672.48</v>
      </c>
      <c r="H6" s="17">
        <f>+D6-E6</f>
        <v>150073187379.87</v>
      </c>
      <c r="I6" s="40">
        <f>+E6/D6</f>
        <v>0.5866420181617935</v>
      </c>
      <c r="J6" s="40">
        <f>+F6/D6</f>
        <v>0.13587345265347278</v>
      </c>
      <c r="K6" s="6">
        <f>+G6/D6</f>
        <v>0.135345038080346</v>
      </c>
    </row>
    <row r="7" spans="1:11" ht="21.75" customHeight="1">
      <c r="A7" s="10"/>
      <c r="B7" s="45" t="s">
        <v>1</v>
      </c>
      <c r="C7" s="34">
        <f>+C22+C37</f>
        <v>54176937657</v>
      </c>
      <c r="D7" s="34">
        <f>+D22+D37</f>
        <v>54176937657</v>
      </c>
      <c r="E7" s="34">
        <f>+E22+E37</f>
        <v>13958657652.68</v>
      </c>
      <c r="F7" s="34">
        <f>+F22+F37</f>
        <v>6815594589.17</v>
      </c>
      <c r="G7" s="34">
        <f>+G22+G37</f>
        <v>6726827296.030001</v>
      </c>
      <c r="H7" s="56">
        <f>+D7-E7</f>
        <v>40218280004.32</v>
      </c>
      <c r="I7" s="57">
        <f>+E7/D7</f>
        <v>0.25764944008193597</v>
      </c>
      <c r="J7" s="57">
        <f>+F7/D7</f>
        <v>0.12580250719079508</v>
      </c>
      <c r="K7" s="21">
        <f>+G7/D7</f>
        <v>0.12416403707825395</v>
      </c>
    </row>
    <row r="8" spans="1:11" ht="24" customHeight="1">
      <c r="A8" s="10"/>
      <c r="B8" s="45" t="s">
        <v>2</v>
      </c>
      <c r="C8" s="34">
        <f>+C23+C38</f>
        <v>30513168000</v>
      </c>
      <c r="D8" s="34">
        <f>+D23+D38</f>
        <v>30513168000</v>
      </c>
      <c r="E8" s="34">
        <f>+E23+E38</f>
        <v>15294494222.08</v>
      </c>
      <c r="F8" s="34">
        <f>+F23+F38</f>
        <v>9030048845.55</v>
      </c>
      <c r="G8" s="34">
        <f>+G23+G38</f>
        <v>8926970661.57</v>
      </c>
      <c r="H8" s="56">
        <f>+D8-E8</f>
        <v>15218673777.92</v>
      </c>
      <c r="I8" s="57">
        <f>+E8/D8</f>
        <v>0.50124242170069</v>
      </c>
      <c r="J8" s="57">
        <f>+F8/D8</f>
        <v>0.295939407063534</v>
      </c>
      <c r="K8" s="21">
        <f>+G8/D8</f>
        <v>0.2925612529505294</v>
      </c>
    </row>
    <row r="9" spans="1:11" ht="25.5" customHeight="1">
      <c r="A9" s="10"/>
      <c r="B9" s="45" t="s">
        <v>9</v>
      </c>
      <c r="C9" s="34">
        <f>+C24+C39</f>
        <v>86450827845</v>
      </c>
      <c r="D9" s="34">
        <f>+D24+D39</f>
        <v>86450827845</v>
      </c>
      <c r="E9" s="34">
        <f>+E24+E39</f>
        <v>12401394247.37</v>
      </c>
      <c r="F9" s="34">
        <f>+F24+F39</f>
        <v>10638553553.7</v>
      </c>
      <c r="G9" s="34">
        <f>+G24+G39</f>
        <v>10638553553.7</v>
      </c>
      <c r="H9" s="56">
        <f>+D9-E9</f>
        <v>74049433597.63</v>
      </c>
      <c r="I9" s="57">
        <f>+E9/D9</f>
        <v>0.14345026596627614</v>
      </c>
      <c r="J9" s="57">
        <f>+F9/D9</f>
        <v>0.12305901307011366</v>
      </c>
      <c r="K9" s="21">
        <f>+G9/D9</f>
        <v>0.12305901307011366</v>
      </c>
    </row>
    <row r="10" spans="1:11" ht="24.75" customHeight="1">
      <c r="A10" s="10"/>
      <c r="B10" s="45" t="s">
        <v>10</v>
      </c>
      <c r="C10" s="34">
        <f>+C25</f>
        <v>191917708096</v>
      </c>
      <c r="D10" s="34">
        <f>+D25</f>
        <v>191917708096</v>
      </c>
      <c r="E10" s="34">
        <f>+E25</f>
        <v>171330908096</v>
      </c>
      <c r="F10" s="34">
        <f>+F25</f>
        <v>22845834161.18</v>
      </c>
      <c r="G10" s="34">
        <f>+G25</f>
        <v>22845834161.18</v>
      </c>
      <c r="H10" s="56">
        <f>+D10-E10</f>
        <v>20586800000</v>
      </c>
      <c r="I10" s="57">
        <f>+E10/D10</f>
        <v>0.8927311074926855</v>
      </c>
      <c r="J10" s="57">
        <f>+F10/D10</f>
        <v>0.11903974045871882</v>
      </c>
      <c r="K10" s="21">
        <f>+G10/D10</f>
        <v>0.11903974045871882</v>
      </c>
    </row>
    <row r="11" spans="1:11" ht="6.75" customHeight="1">
      <c r="A11" s="10"/>
      <c r="B11" s="35"/>
      <c r="C11" s="34"/>
      <c r="D11" s="34"/>
      <c r="E11" s="34"/>
      <c r="F11" s="34"/>
      <c r="G11" s="34"/>
      <c r="H11" s="18"/>
      <c r="I11" s="7"/>
      <c r="J11" s="41"/>
      <c r="K11" s="8"/>
    </row>
    <row r="12" spans="1:11" ht="37.5" customHeight="1">
      <c r="A12" s="9" t="s">
        <v>5</v>
      </c>
      <c r="B12" s="44" t="s">
        <v>3</v>
      </c>
      <c r="C12" s="33">
        <f>+C27+C40</f>
        <v>113537000000</v>
      </c>
      <c r="D12" s="33">
        <f>+D27+D40</f>
        <v>113537000000</v>
      </c>
      <c r="E12" s="33">
        <f>+E27+E40</f>
        <v>45711893269.020004</v>
      </c>
      <c r="F12" s="33">
        <f>+F27+F40</f>
        <v>1325408138.67</v>
      </c>
      <c r="G12" s="33">
        <f>+G27+G40</f>
        <v>1252041915.17</v>
      </c>
      <c r="H12" s="17">
        <f>+D12-E12</f>
        <v>67825106730.979996</v>
      </c>
      <c r="I12" s="40">
        <f>+E12/D12</f>
        <v>0.4026167088175661</v>
      </c>
      <c r="J12" s="40">
        <f>+F12/D12</f>
        <v>0.011673799190308006</v>
      </c>
      <c r="K12" s="6">
        <f>+G12/D12</f>
        <v>0.01102761139690145</v>
      </c>
    </row>
    <row r="13" spans="1:11" ht="11.25" customHeight="1">
      <c r="A13" s="4"/>
      <c r="B13" s="36"/>
      <c r="C13" s="37"/>
      <c r="D13" s="38"/>
      <c r="E13" s="38"/>
      <c r="F13" s="38"/>
      <c r="G13" s="38"/>
      <c r="H13" s="18"/>
      <c r="I13" s="7"/>
      <c r="J13" s="7"/>
      <c r="K13" s="8"/>
    </row>
    <row r="14" spans="1:11" ht="19.5" customHeight="1" thickBot="1">
      <c r="A14" s="11" t="s">
        <v>6</v>
      </c>
      <c r="B14" s="46" t="s">
        <v>7</v>
      </c>
      <c r="C14" s="39">
        <f>+C29+C42</f>
        <v>476595641598</v>
      </c>
      <c r="D14" s="39">
        <f>+D6+D12</f>
        <v>476595641598</v>
      </c>
      <c r="E14" s="39">
        <f>+E6+E12</f>
        <v>258697347487.15002</v>
      </c>
      <c r="F14" s="39">
        <f>+F6+F12</f>
        <v>50655439288.27</v>
      </c>
      <c r="G14" s="39">
        <f>+G6+G12</f>
        <v>50390227587.65</v>
      </c>
      <c r="H14" s="19">
        <f>+D14-E14</f>
        <v>217898294110.84998</v>
      </c>
      <c r="I14" s="42">
        <f>+E14/D14</f>
        <v>0.542802587576654</v>
      </c>
      <c r="J14" s="42">
        <f>+F14/D14</f>
        <v>0.10628598935236794</v>
      </c>
      <c r="K14" s="12">
        <f>+G14/D14</f>
        <v>0.10572951825302941</v>
      </c>
    </row>
    <row r="15" spans="3:11" ht="9.75" customHeight="1"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90" t="s">
        <v>26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5" customHeight="1">
      <c r="A17" s="90" t="s">
        <v>32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13.5" customHeight="1" thickBot="1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</row>
    <row r="19" spans="1:11" ht="48.75" customHeight="1" thickBot="1">
      <c r="A19" s="65"/>
      <c r="B19" s="66" t="s">
        <v>8</v>
      </c>
      <c r="C19" s="67" t="s">
        <v>25</v>
      </c>
      <c r="D19" s="67" t="s">
        <v>12</v>
      </c>
      <c r="E19" s="67" t="s">
        <v>19</v>
      </c>
      <c r="F19" s="67" t="s">
        <v>23</v>
      </c>
      <c r="G19" s="67" t="s">
        <v>18</v>
      </c>
      <c r="H19" s="68" t="s">
        <v>13</v>
      </c>
      <c r="I19" s="69" t="s">
        <v>16</v>
      </c>
      <c r="J19" s="70" t="s">
        <v>14</v>
      </c>
      <c r="K19" s="93" t="s">
        <v>15</v>
      </c>
    </row>
    <row r="20" spans="1:11" ht="13.5" customHeight="1">
      <c r="A20" s="72"/>
      <c r="B20" s="73"/>
      <c r="C20" s="74"/>
      <c r="D20" s="75"/>
      <c r="E20" s="75"/>
      <c r="F20" s="75"/>
      <c r="G20" s="75"/>
      <c r="H20" s="77"/>
      <c r="I20" s="78"/>
      <c r="J20" s="78"/>
      <c r="K20" s="94"/>
    </row>
    <row r="21" spans="1:11" ht="19.5" customHeight="1">
      <c r="A21" s="5" t="s">
        <v>4</v>
      </c>
      <c r="B21" s="47" t="s">
        <v>0</v>
      </c>
      <c r="C21" s="33">
        <f>SUM(C22:C25)</f>
        <v>349154111598</v>
      </c>
      <c r="D21" s="33">
        <f>SUM(D22:D25)</f>
        <v>349154111598</v>
      </c>
      <c r="E21" s="33">
        <f>SUM(E22:E25)</f>
        <v>210325355813.09</v>
      </c>
      <c r="F21" s="33">
        <f>SUM(F22:F25)</f>
        <v>47570368301.84</v>
      </c>
      <c r="G21" s="33">
        <f>SUM(G22:G25)</f>
        <v>47390273482.66</v>
      </c>
      <c r="H21" s="22">
        <f>+D21-E21</f>
        <v>138828755784.91</v>
      </c>
      <c r="I21" s="23">
        <f>+E21/D21</f>
        <v>0.6023854476479685</v>
      </c>
      <c r="J21" s="23">
        <f>+F21/D21</f>
        <v>0.13624461726691717</v>
      </c>
      <c r="K21" s="24">
        <f>+G21/D21</f>
        <v>0.13572881403505563</v>
      </c>
    </row>
    <row r="22" spans="1:11" ht="19.5" customHeight="1">
      <c r="A22" s="10"/>
      <c r="B22" s="48" t="s">
        <v>1</v>
      </c>
      <c r="C22" s="34">
        <v>43192000000</v>
      </c>
      <c r="D22" s="34">
        <v>43192000000</v>
      </c>
      <c r="E22" s="34">
        <v>12299054380.84</v>
      </c>
      <c r="F22" s="34">
        <v>5238514450.33</v>
      </c>
      <c r="G22" s="34">
        <v>5151269656.14</v>
      </c>
      <c r="H22" s="55">
        <f>+D22-E22</f>
        <v>30892945619.16</v>
      </c>
      <c r="I22" s="27">
        <f>+E22/D22</f>
        <v>0.2847530649388776</v>
      </c>
      <c r="J22" s="27">
        <f>+F22/D22</f>
        <v>0.12128436864072051</v>
      </c>
      <c r="K22" s="28">
        <f>+G22/D22</f>
        <v>0.1192644391586405</v>
      </c>
    </row>
    <row r="23" spans="1:11" ht="19.5" customHeight="1">
      <c r="A23" s="10"/>
      <c r="B23" s="48" t="s">
        <v>2</v>
      </c>
      <c r="C23" s="34">
        <v>28739350000</v>
      </c>
      <c r="D23" s="34">
        <v>28739350000</v>
      </c>
      <c r="E23" s="34">
        <v>14293999088.88</v>
      </c>
      <c r="F23" s="34">
        <v>8847466136.63</v>
      </c>
      <c r="G23" s="34">
        <v>8754616111.64</v>
      </c>
      <c r="H23" s="55">
        <f>+D23-E23</f>
        <v>14445350911.12</v>
      </c>
      <c r="I23" s="27">
        <f>+E23/D23</f>
        <v>0.4973668189739851</v>
      </c>
      <c r="J23" s="27">
        <f>+F23/D23</f>
        <v>0.3078519916640425</v>
      </c>
      <c r="K23" s="28">
        <f>+G23/D23</f>
        <v>0.3046212287904911</v>
      </c>
    </row>
    <row r="24" spans="1:11" ht="19.5" customHeight="1">
      <c r="A24" s="10"/>
      <c r="B24" s="48" t="s">
        <v>9</v>
      </c>
      <c r="C24" s="34">
        <v>85305053502</v>
      </c>
      <c r="D24" s="34">
        <v>85305053502</v>
      </c>
      <c r="E24" s="34">
        <v>12401394247.37</v>
      </c>
      <c r="F24" s="34">
        <v>10638553553.7</v>
      </c>
      <c r="G24" s="34">
        <v>10638553553.7</v>
      </c>
      <c r="H24" s="55">
        <f>+D24-E24</f>
        <v>72903659254.63</v>
      </c>
      <c r="I24" s="27">
        <f>+E24/D24</f>
        <v>0.14537701740119355</v>
      </c>
      <c r="J24" s="27">
        <f>+F24/D24</f>
        <v>0.12471187950723901</v>
      </c>
      <c r="K24" s="28">
        <f>+G24/D24</f>
        <v>0.12471187950723901</v>
      </c>
    </row>
    <row r="25" spans="1:11" ht="19.5" customHeight="1">
      <c r="A25" s="10"/>
      <c r="B25" s="48" t="s">
        <v>10</v>
      </c>
      <c r="C25" s="34">
        <v>191917708096</v>
      </c>
      <c r="D25" s="34">
        <v>191917708096</v>
      </c>
      <c r="E25" s="34">
        <v>171330908096</v>
      </c>
      <c r="F25" s="34">
        <v>22845834161.18</v>
      </c>
      <c r="G25" s="34">
        <v>22845834161.18</v>
      </c>
      <c r="H25" s="55">
        <f>+D25-E25</f>
        <v>20586800000</v>
      </c>
      <c r="I25" s="27">
        <f>+E25/D25</f>
        <v>0.8927311074926855</v>
      </c>
      <c r="J25" s="27">
        <f>+F25/D25</f>
        <v>0.11903974045871882</v>
      </c>
      <c r="K25" s="28">
        <f>+G25/D25</f>
        <v>0.11903974045871882</v>
      </c>
    </row>
    <row r="26" spans="1:11" ht="8.25" customHeight="1">
      <c r="A26" s="10"/>
      <c r="B26" s="49"/>
      <c r="C26" s="34"/>
      <c r="D26" s="34"/>
      <c r="E26" s="34"/>
      <c r="F26" s="34"/>
      <c r="G26" s="34"/>
      <c r="H26" s="25"/>
      <c r="I26" s="26"/>
      <c r="J26" s="26"/>
      <c r="K26" s="29"/>
    </row>
    <row r="27" spans="1:11" ht="19.5" customHeight="1">
      <c r="A27" s="9" t="s">
        <v>5</v>
      </c>
      <c r="B27" s="47" t="s">
        <v>3</v>
      </c>
      <c r="C27" s="33">
        <v>109465000000</v>
      </c>
      <c r="D27" s="33">
        <v>109465000000</v>
      </c>
      <c r="E27" s="33">
        <v>43090353320.8</v>
      </c>
      <c r="F27" s="33">
        <v>1222331637.8</v>
      </c>
      <c r="G27" s="33">
        <v>1148965414.3</v>
      </c>
      <c r="H27" s="22">
        <f>+D27-E27</f>
        <v>66374646679.2</v>
      </c>
      <c r="I27" s="23">
        <f>+E27/D27</f>
        <v>0.39364503102178783</v>
      </c>
      <c r="J27" s="23">
        <f>+F27/D27</f>
        <v>0.011166415181108117</v>
      </c>
      <c r="K27" s="24">
        <f>+G27/D27</f>
        <v>0.010496189780295071</v>
      </c>
    </row>
    <row r="28" spans="1:11" ht="10.5" customHeight="1">
      <c r="A28" s="13"/>
      <c r="B28" s="50"/>
      <c r="C28" s="37"/>
      <c r="D28" s="37"/>
      <c r="E28" s="37" t="s">
        <v>28</v>
      </c>
      <c r="F28" s="37"/>
      <c r="G28" s="37"/>
      <c r="H28" s="25"/>
      <c r="I28" s="26"/>
      <c r="J28" s="26"/>
      <c r="K28" s="29"/>
    </row>
    <row r="29" spans="1:11" ht="19.5" customHeight="1" thickBot="1">
      <c r="A29" s="11" t="s">
        <v>6</v>
      </c>
      <c r="B29" s="51" t="s">
        <v>7</v>
      </c>
      <c r="C29" s="39">
        <f>+C21+C27</f>
        <v>458619111598</v>
      </c>
      <c r="D29" s="39">
        <f>+D21+D27</f>
        <v>458619111598</v>
      </c>
      <c r="E29" s="39">
        <f>+E21+E27</f>
        <v>253415709133.89</v>
      </c>
      <c r="F29" s="39">
        <f>+F21+F27</f>
        <v>48792699939.64</v>
      </c>
      <c r="G29" s="39">
        <f>+G21+G27</f>
        <v>48539238896.96001</v>
      </c>
      <c r="H29" s="30">
        <f>+D29-E29</f>
        <v>205203402464.11</v>
      </c>
      <c r="I29" s="31">
        <f>+E29/D29</f>
        <v>0.5525624700874222</v>
      </c>
      <c r="J29" s="31">
        <f>+F29/D29</f>
        <v>0.1063904636891996</v>
      </c>
      <c r="K29" s="32">
        <f>+G29/D29</f>
        <v>0.10583780237119032</v>
      </c>
    </row>
    <row r="30" spans="3:11" ht="12.75"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90" t="s">
        <v>27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1" ht="12.75" customHeight="1">
      <c r="A32" s="90" t="s">
        <v>32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1.25" customHeight="1" thickBot="1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1:11" ht="54" customHeight="1" thickBot="1">
      <c r="A34" s="58"/>
      <c r="B34" s="59" t="s">
        <v>8</v>
      </c>
      <c r="C34" s="60" t="s">
        <v>25</v>
      </c>
      <c r="D34" s="60" t="s">
        <v>12</v>
      </c>
      <c r="E34" s="60" t="s">
        <v>20</v>
      </c>
      <c r="F34" s="60" t="s">
        <v>24</v>
      </c>
      <c r="G34" s="81" t="s">
        <v>21</v>
      </c>
      <c r="H34" s="71" t="s">
        <v>13</v>
      </c>
      <c r="I34" s="62" t="s">
        <v>16</v>
      </c>
      <c r="J34" s="63" t="s">
        <v>14</v>
      </c>
      <c r="K34" s="64" t="s">
        <v>15</v>
      </c>
    </row>
    <row r="35" spans="1:11" ht="12" customHeight="1">
      <c r="A35" s="72"/>
      <c r="B35" s="73"/>
      <c r="C35" s="74"/>
      <c r="D35" s="75"/>
      <c r="E35" s="75"/>
      <c r="F35" s="75"/>
      <c r="G35" s="82"/>
      <c r="H35" s="76"/>
      <c r="I35" s="76"/>
      <c r="J35" s="76"/>
      <c r="K35" s="95"/>
    </row>
    <row r="36" spans="1:11" ht="19.5" customHeight="1">
      <c r="A36" s="14" t="s">
        <v>4</v>
      </c>
      <c r="B36" s="52" t="s">
        <v>0</v>
      </c>
      <c r="C36" s="33">
        <f aca="true" t="shared" si="0" ref="C36:H36">+C37+C38+C39</f>
        <v>13904530000</v>
      </c>
      <c r="D36" s="33">
        <f t="shared" si="0"/>
        <v>13904530000</v>
      </c>
      <c r="E36" s="33">
        <f t="shared" si="0"/>
        <v>2660098405.04</v>
      </c>
      <c r="F36" s="33">
        <f t="shared" si="0"/>
        <v>1759662847.76</v>
      </c>
      <c r="G36" s="83">
        <f t="shared" si="0"/>
        <v>1747912189.8200002</v>
      </c>
      <c r="H36" s="33">
        <f t="shared" si="0"/>
        <v>11244431594.96</v>
      </c>
      <c r="I36" s="23">
        <f>+E36/D36</f>
        <v>0.19131163764902517</v>
      </c>
      <c r="J36" s="23">
        <f>+F36/D36</f>
        <v>0.12655320588038574</v>
      </c>
      <c r="K36" s="24">
        <f>+G36/D36</f>
        <v>0.1257081102216328</v>
      </c>
    </row>
    <row r="37" spans="1:11" ht="19.5" customHeight="1">
      <c r="A37" s="16"/>
      <c r="B37" s="45" t="s">
        <v>1</v>
      </c>
      <c r="C37" s="34">
        <v>10984937657</v>
      </c>
      <c r="D37" s="34">
        <v>10984937657</v>
      </c>
      <c r="E37" s="34">
        <v>1659603271.84</v>
      </c>
      <c r="F37" s="34">
        <v>1577080138.84</v>
      </c>
      <c r="G37" s="84">
        <v>1575557639.89</v>
      </c>
      <c r="H37" s="34">
        <f>+D37-E37</f>
        <v>9325334385.16</v>
      </c>
      <c r="I37" s="27">
        <f>+E37/D37</f>
        <v>0.15107989900902538</v>
      </c>
      <c r="J37" s="27">
        <f>+F37/D37</f>
        <v>0.14356750926438142</v>
      </c>
      <c r="K37" s="28">
        <f>+G37/D37</f>
        <v>0.1434289104850766</v>
      </c>
    </row>
    <row r="38" spans="1:11" ht="19.5" customHeight="1">
      <c r="A38" s="16"/>
      <c r="B38" s="45" t="s">
        <v>2</v>
      </c>
      <c r="C38" s="34">
        <v>1773818000</v>
      </c>
      <c r="D38" s="34">
        <v>1773818000</v>
      </c>
      <c r="E38" s="34">
        <v>1000495133.2</v>
      </c>
      <c r="F38" s="34">
        <v>182582708.92</v>
      </c>
      <c r="G38" s="84">
        <v>172354549.93</v>
      </c>
      <c r="H38" s="34">
        <f>+D38-E38</f>
        <v>773322866.8</v>
      </c>
      <c r="I38" s="27">
        <f>+E38/D38</f>
        <v>0.564034829503365</v>
      </c>
      <c r="J38" s="27">
        <f>+F38/D38</f>
        <v>0.10293204202460454</v>
      </c>
      <c r="K38" s="28">
        <f>+G38/D38</f>
        <v>0.09716585914112948</v>
      </c>
    </row>
    <row r="39" spans="1:11" ht="18" customHeight="1">
      <c r="A39" s="10"/>
      <c r="B39" s="53" t="s">
        <v>9</v>
      </c>
      <c r="C39" s="34">
        <v>1145774343</v>
      </c>
      <c r="D39" s="34">
        <v>1145774343</v>
      </c>
      <c r="E39" s="34">
        <v>0</v>
      </c>
      <c r="F39" s="34">
        <v>0</v>
      </c>
      <c r="G39" s="84">
        <v>0</v>
      </c>
      <c r="H39" s="34">
        <f>+D39-E39</f>
        <v>1145774343</v>
      </c>
      <c r="I39" s="27">
        <f>+E39/D39</f>
        <v>0</v>
      </c>
      <c r="J39" s="27">
        <v>0</v>
      </c>
      <c r="K39" s="28">
        <v>0</v>
      </c>
    </row>
    <row r="40" spans="1:11" ht="19.5" customHeight="1">
      <c r="A40" s="14" t="s">
        <v>5</v>
      </c>
      <c r="B40" s="44" t="s">
        <v>3</v>
      </c>
      <c r="C40" s="33">
        <v>4072000000</v>
      </c>
      <c r="D40" s="33">
        <v>4072000000</v>
      </c>
      <c r="E40" s="33">
        <v>2621539948.22</v>
      </c>
      <c r="F40" s="33">
        <v>103076500.87</v>
      </c>
      <c r="G40" s="83">
        <v>103076500.87</v>
      </c>
      <c r="H40" s="33">
        <f>+D40-E40</f>
        <v>1450460051.7800002</v>
      </c>
      <c r="I40" s="23">
        <f>+E40/D40</f>
        <v>0.6437966474017681</v>
      </c>
      <c r="J40" s="23">
        <f>+F40/D40</f>
        <v>0.025313482531925346</v>
      </c>
      <c r="K40" s="24">
        <f>+G40/D40</f>
        <v>0.025313482531925346</v>
      </c>
    </row>
    <row r="41" spans="1:11" ht="9.75" customHeight="1">
      <c r="A41" s="4"/>
      <c r="B41" s="54"/>
      <c r="C41" s="38"/>
      <c r="D41" s="38"/>
      <c r="E41" s="38" t="s">
        <v>28</v>
      </c>
      <c r="F41" s="38"/>
      <c r="G41" s="85"/>
      <c r="H41" s="34"/>
      <c r="I41" s="27"/>
      <c r="J41" s="27"/>
      <c r="K41" s="28"/>
    </row>
    <row r="42" spans="1:11" ht="19.5" customHeight="1" thickBot="1">
      <c r="A42" s="15" t="s">
        <v>6</v>
      </c>
      <c r="B42" s="46" t="s">
        <v>7</v>
      </c>
      <c r="C42" s="39">
        <f>+C36+C40</f>
        <v>17976530000</v>
      </c>
      <c r="D42" s="39">
        <f>+D36+D40</f>
        <v>17976530000</v>
      </c>
      <c r="E42" s="39">
        <f>+E36+E40</f>
        <v>5281638353.26</v>
      </c>
      <c r="F42" s="39">
        <f>+F36+F40</f>
        <v>1862739348.63</v>
      </c>
      <c r="G42" s="86">
        <f>+G36+G40</f>
        <v>1850988690.69</v>
      </c>
      <c r="H42" s="39">
        <f>+D42-E42</f>
        <v>12694891646.74</v>
      </c>
      <c r="I42" s="31">
        <f>+E42/D42</f>
        <v>0.29380744522218694</v>
      </c>
      <c r="J42" s="31">
        <f>+F42/D42</f>
        <v>0.10362062915534867</v>
      </c>
      <c r="K42" s="32">
        <f>+G42/D42</f>
        <v>0.10296696251668147</v>
      </c>
    </row>
    <row r="43" ht="12.75">
      <c r="C43" s="1"/>
    </row>
    <row r="44" spans="1:13" ht="15">
      <c r="A44" s="87" t="s">
        <v>30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  <c r="M44" s="88"/>
    </row>
    <row r="45" spans="1:13" ht="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7" ht="12.75">
      <c r="H47" s="20"/>
    </row>
    <row r="48" ht="12.75">
      <c r="H48" s="20"/>
    </row>
    <row r="49" ht="12.75">
      <c r="H49" s="1"/>
    </row>
  </sheetData>
  <sheetProtection/>
  <mergeCells count="6">
    <mergeCell ref="A2:K2"/>
    <mergeCell ref="A1:K1"/>
    <mergeCell ref="A16:K16"/>
    <mergeCell ref="A17:K17"/>
    <mergeCell ref="A32:K32"/>
    <mergeCell ref="A31:K31"/>
  </mergeCells>
  <printOptions horizontalCentered="1"/>
  <pageMargins left="0.5905511811023623" right="0" top="0.1968503937007874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2018-03-05T22:35:44Z</cp:lastPrinted>
  <dcterms:created xsi:type="dcterms:W3CDTF">2011-02-09T13:24:23Z</dcterms:created>
  <dcterms:modified xsi:type="dcterms:W3CDTF">2018-03-05T22:35:58Z</dcterms:modified>
  <cp:category/>
  <cp:version/>
  <cp:contentType/>
  <cp:contentStatus/>
</cp:coreProperties>
</file>