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AGOSTO\PDF\"/>
    </mc:Choice>
  </mc:AlternateContent>
  <bookViews>
    <workbookView xWindow="240" yWindow="120" windowWidth="18060" windowHeight="7050"/>
  </bookViews>
  <sheets>
    <sheet name="GASTOS DE INVERSIÓN " sheetId="1" r:id="rId1"/>
  </sheets>
  <definedNames>
    <definedName name="_xlnm.Print_Titles" localSheetId="0">'GASTOS DE INVERSIÓN '!$5:$5</definedName>
  </definedNames>
  <calcPr calcId="152511"/>
</workbook>
</file>

<file path=xl/calcChain.xml><?xml version="1.0" encoding="utf-8"?>
<calcChain xmlns="http://schemas.openxmlformats.org/spreadsheetml/2006/main">
  <c r="S32" i="1" l="1"/>
  <c r="R32" i="1"/>
  <c r="Q32" i="1"/>
  <c r="P32" i="1"/>
  <c r="O32" i="1"/>
  <c r="M32" i="1"/>
  <c r="L32" i="1"/>
  <c r="K32" i="1"/>
  <c r="J32" i="1"/>
  <c r="I32" i="1"/>
  <c r="I36" i="1"/>
  <c r="S9" i="1"/>
  <c r="R9" i="1"/>
  <c r="Q9" i="1"/>
  <c r="P9" i="1"/>
  <c r="O9" i="1"/>
  <c r="M9" i="1"/>
  <c r="L9" i="1"/>
  <c r="K9" i="1"/>
  <c r="J9" i="1"/>
  <c r="I9" i="1"/>
  <c r="S27" i="1"/>
  <c r="R27" i="1"/>
  <c r="Q27" i="1"/>
  <c r="P27" i="1"/>
  <c r="O27" i="1"/>
  <c r="M27" i="1"/>
  <c r="L27" i="1"/>
  <c r="K27" i="1"/>
  <c r="J27" i="1"/>
  <c r="I27" i="1"/>
  <c r="W35" i="1"/>
  <c r="V33" i="1"/>
  <c r="V30" i="1"/>
  <c r="V25" i="1"/>
  <c r="U22" i="1"/>
  <c r="V18" i="1"/>
  <c r="U13" i="1"/>
  <c r="N35" i="1"/>
  <c r="U35" i="1" s="1"/>
  <c r="N34" i="1"/>
  <c r="U34" i="1" s="1"/>
  <c r="N33" i="1"/>
  <c r="U33" i="1" s="1"/>
  <c r="N31" i="1"/>
  <c r="U31" i="1" s="1"/>
  <c r="N30" i="1"/>
  <c r="U30" i="1" s="1"/>
  <c r="N29" i="1"/>
  <c r="U29" i="1" s="1"/>
  <c r="N28" i="1"/>
  <c r="U28" i="1" s="1"/>
  <c r="N26" i="1"/>
  <c r="T26" i="1" s="1"/>
  <c r="N25" i="1"/>
  <c r="T25" i="1" s="1"/>
  <c r="N24" i="1"/>
  <c r="T24" i="1" s="1"/>
  <c r="N23" i="1"/>
  <c r="T23" i="1" s="1"/>
  <c r="N22" i="1"/>
  <c r="T22" i="1" s="1"/>
  <c r="N21" i="1"/>
  <c r="T21" i="1" s="1"/>
  <c r="N20" i="1"/>
  <c r="T20" i="1" s="1"/>
  <c r="N19" i="1"/>
  <c r="T19" i="1" s="1"/>
  <c r="N18" i="1"/>
  <c r="T18" i="1" s="1"/>
  <c r="N17" i="1"/>
  <c r="T17" i="1" s="1"/>
  <c r="N16" i="1"/>
  <c r="T16" i="1" s="1"/>
  <c r="N15" i="1"/>
  <c r="T15" i="1" s="1"/>
  <c r="N14" i="1"/>
  <c r="T14" i="1" s="1"/>
  <c r="N13" i="1"/>
  <c r="T13" i="1" s="1"/>
  <c r="N12" i="1"/>
  <c r="T12" i="1" s="1"/>
  <c r="N11" i="1"/>
  <c r="T11" i="1" s="1"/>
  <c r="N10" i="1"/>
  <c r="N8" i="1"/>
  <c r="U8" i="1" s="1"/>
  <c r="N7" i="1"/>
  <c r="U7" i="1" s="1"/>
  <c r="V13" i="1" l="1"/>
  <c r="U17" i="1"/>
  <c r="U20" i="1"/>
  <c r="V22" i="1"/>
  <c r="U26" i="1"/>
  <c r="W30" i="1"/>
  <c r="V34" i="1"/>
  <c r="U16" i="1"/>
  <c r="N27" i="1"/>
  <c r="V8" i="1"/>
  <c r="U14" i="1"/>
  <c r="V17" i="1"/>
  <c r="U21" i="1"/>
  <c r="U24" i="1"/>
  <c r="V26" i="1"/>
  <c r="V31" i="1"/>
  <c r="W34" i="1"/>
  <c r="N32" i="1"/>
  <c r="U12" i="1"/>
  <c r="V14" i="1"/>
  <c r="U18" i="1"/>
  <c r="V21" i="1"/>
  <c r="U25" i="1"/>
  <c r="V29" i="1"/>
  <c r="W31" i="1"/>
  <c r="V35" i="1"/>
  <c r="T27" i="1"/>
  <c r="V27" i="1"/>
  <c r="U27" i="1"/>
  <c r="V7" i="1"/>
  <c r="U15" i="1"/>
  <c r="U19" i="1"/>
  <c r="V11" i="1"/>
  <c r="V15" i="1"/>
  <c r="V19" i="1"/>
  <c r="W28" i="1"/>
  <c r="W33" i="1"/>
  <c r="U23" i="1"/>
  <c r="W27" i="1"/>
  <c r="W8" i="1"/>
  <c r="V12" i="1"/>
  <c r="V16" i="1"/>
  <c r="V23" i="1"/>
  <c r="T7" i="1"/>
  <c r="T8" i="1"/>
  <c r="T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T28" i="1"/>
  <c r="T29" i="1"/>
  <c r="T30" i="1"/>
  <c r="T31" i="1"/>
  <c r="T33" i="1"/>
  <c r="T34" i="1"/>
  <c r="T35" i="1"/>
  <c r="U11" i="1"/>
  <c r="V28" i="1"/>
  <c r="W7" i="1"/>
  <c r="V20" i="1"/>
  <c r="V24" i="1"/>
  <c r="W29" i="1"/>
  <c r="N6" i="1"/>
  <c r="S36" i="1"/>
  <c r="R36" i="1"/>
  <c r="Q36" i="1"/>
  <c r="P36" i="1"/>
  <c r="P37" i="1" s="1"/>
  <c r="O36" i="1"/>
  <c r="M36" i="1"/>
  <c r="L36" i="1"/>
  <c r="N36" i="1" s="1"/>
  <c r="T36" i="1" s="1"/>
  <c r="K36" i="1"/>
  <c r="K37" i="1" s="1"/>
  <c r="J36" i="1"/>
  <c r="J37" i="1" s="1"/>
  <c r="O37" i="1"/>
  <c r="I37" i="1"/>
  <c r="L37" i="1" l="1"/>
  <c r="T6" i="1"/>
  <c r="N9" i="1"/>
  <c r="W36" i="1"/>
  <c r="Q37" i="1"/>
  <c r="U9" i="1"/>
  <c r="U36" i="1"/>
  <c r="V32" i="1"/>
  <c r="T9" i="1"/>
  <c r="N37" i="1"/>
  <c r="T37" i="1" s="1"/>
  <c r="M37" i="1"/>
  <c r="R37" i="1"/>
  <c r="V9" i="1"/>
  <c r="V36" i="1"/>
  <c r="W9" i="1"/>
  <c r="S37" i="1"/>
  <c r="T32" i="1"/>
  <c r="U32" i="1"/>
  <c r="U6" i="1"/>
  <c r="W37" i="1" l="1"/>
  <c r="V37" i="1"/>
  <c r="U37" i="1"/>
  <c r="W32" i="1"/>
  <c r="V6" i="1"/>
  <c r="W6" i="1"/>
</calcChain>
</file>

<file path=xl/sharedStrings.xml><?xml version="1.0" encoding="utf-8"?>
<sst xmlns="http://schemas.openxmlformats.org/spreadsheetml/2006/main" count="255" uniqueCount="76">
  <si>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</si>
  <si>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</si>
  <si>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</si>
  <si>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</si>
  <si>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</si>
  <si>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</si>
  <si>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</si>
  <si>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</si>
  <si>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</si>
  <si>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</si>
  <si>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</si>
  <si>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</si>
  <si>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</si>
  <si>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</si>
  <si>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</si>
  <si>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</si>
  <si>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</si>
  <si>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</si>
  <si>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</si>
  <si>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</si>
  <si>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</si>
  <si>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2</t>
  </si>
  <si>
    <t>3</t>
  </si>
  <si>
    <t>11</t>
  </si>
  <si>
    <t>SSF</t>
  </si>
  <si>
    <t>6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</si>
  <si>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</si>
  <si>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</si>
  <si>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</si>
  <si>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</si>
  <si>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</si>
  <si>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</si>
  <si>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</si>
  <si>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</si>
  <si>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</si>
  <si>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</si>
  <si>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</si>
  <si>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</si>
  <si>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</si>
  <si>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</si>
  <si>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</si>
  <si>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</si>
  <si>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</si>
  <si>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</si>
  <si>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</si>
  <si>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</si>
  <si>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</si>
  <si>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</si>
  <si>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</si>
  <si>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</si>
  <si>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</si>
  <si>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</si>
  <si>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</si>
  <si>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</si>
  <si>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</si>
  <si>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IMPLANTACION DEL PROGRAMA DE APOYO INTEGRAL PARA LOS USUARIOS DE COMERCIO EXTERIOR</t>
  </si>
  <si>
    <t>FORTALECIMIENTO DE LOS SERVICIOS BRINDADOS A LOS USUARIOS DE COMERCIO EXTERIOR A NIVEL NACIONAL</t>
  </si>
  <si>
    <t>APLAZAMIENTOS</t>
  </si>
  <si>
    <t>APR.VIGENTE DESPUES DE APLAZAMIENTOS</t>
  </si>
  <si>
    <t>APROPIACION SIN COMPROMETETR</t>
  </si>
  <si>
    <t>MINISTERIO DE COMERCIO INDUSTRIA Y TURISMO</t>
  </si>
  <si>
    <t>EJECUCIÓN PRESUPUESTAL ACUMULADA CON CORTE AL 31 DE AGOSTO DE 2018</t>
  </si>
  <si>
    <t>SUBTOTAL VICEMINISTERIO DE COMERCIO EXTERIOR</t>
  </si>
  <si>
    <t>SUBTOTAL VICEMINISTERIO DE DESARROLLO EMPRESARIAL</t>
  </si>
  <si>
    <t>SUBTOTAL VICEMINISTERIO DE TURISMO</t>
  </si>
  <si>
    <t xml:space="preserve">SUBTOTAL SECRETARIA GENERAL </t>
  </si>
  <si>
    <t xml:space="preserve">TOTAL GASTOS DE INVERSION </t>
  </si>
  <si>
    <t>COMP/ APR</t>
  </si>
  <si>
    <t>OBLIG/ APR</t>
  </si>
  <si>
    <t>PAGO/ APR</t>
  </si>
  <si>
    <t xml:space="preserve">GASTOS DE INVERSIÓN </t>
  </si>
  <si>
    <t>Fecha de Generación : Septiembre 03 de 2018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</si>
  <si>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</si>
  <si>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</si>
  <si>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</si>
  <si>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Nota3: Decreto No. 662 del 17 de abril de 2018 " Por el cual se aplazan unas apropiaciones en el Presupuesto General de la Nación de la vigencia fiscal de 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</si>
</sst>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b/>
      <sz val="8"/>
      <color theme="1" tint="4.9989318521683403E-2"/>
      <name val="Montserrat"/>
    </font>
    <font>
      <sz val="8"/>
      <color rgb="FF000000"/>
      <name val="Montserrat"/>
    </font>
    <font>
      <sz val="8"/>
      <name val="Montserrat"/>
    </font>
    <font>
      <b/>
      <sz val="7"/>
      <color theme="1" tint="4.9989318521683403E-2"/>
      <name val="Montserrat"/>
    </font>
    <font>
      <sz val="8"/>
      <color rgb="FF000000"/>
      <name val="Arial"/>
      <family val="2"/>
    </font>
    <font>
      <sz val="8"/>
      <name val="Arial"/>
      <family val="2"/>
    </font>
    <font>
      <b/>
      <sz val="11"/>
      <color rgb="FF000000"/>
      <name val="Montserrat"/>
    </font>
    <font>
      <sz val="1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/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showGridLines="0" tabSelected="1" topLeftCell="G34" workbookViewId="0">
      <selection activeCell="K42" sqref="K42"/>
    </sheetView>
  </sheetViews>
  <sheetFormatPr baseColWidth="10" defaultRowHeight="15"/>
  <cols>
    <col min="1" max="1" width="4.7109375" customWidth="1"/>
    <col min="2" max="4" width="5.42578125" customWidth="1"/>
    <col min="5" max="5" width="6.42578125" customWidth="1"/>
    <col min="6" max="6" width="4.140625" customWidth="1"/>
    <col min="7" max="7" width="4.85546875" customWidth="1"/>
    <col min="8" max="8" width="25.28515625" customWidth="1"/>
    <col min="9" max="9" width="18.5703125" customWidth="1"/>
    <col min="10" max="10" width="17.85546875" customWidth="1"/>
    <col min="11" max="11" width="17.7109375" customWidth="1"/>
    <col min="12" max="12" width="18.28515625" customWidth="1"/>
    <col min="13" max="13" width="16.85546875" customWidth="1"/>
    <col min="14" max="14" width="19.140625" customWidth="1"/>
    <col min="15" max="15" width="18.85546875" customWidth="1"/>
    <col min="16" max="16" width="15.42578125" customWidth="1"/>
    <col min="17" max="17" width="18.85546875" customWidth="1"/>
    <col min="18" max="18" width="17.42578125" customWidth="1"/>
    <col min="19" max="19" width="15.85546875" customWidth="1"/>
    <col min="20" max="20" width="16" customWidth="1"/>
    <col min="21" max="21" width="7.85546875" customWidth="1"/>
    <col min="22" max="22" width="8.5703125" customWidth="1"/>
    <col min="23" max="23" width="7.7109375" customWidth="1"/>
  </cols>
  <sheetData>
    <row r="1" spans="1:23" ht="15.75" customHeight="1">
      <c r="A1" s="26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8.75" customHeight="1">
      <c r="A2" s="26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8" customHeight="1">
      <c r="A3" s="26" t="s">
        <v>70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6.5" thickBo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 t="s">
        <v>71</v>
      </c>
      <c r="T4" s="28"/>
      <c r="U4" s="28"/>
      <c r="V4" s="28"/>
      <c r="W4" s="28"/>
    </row>
    <row r="5" spans="1:23" ht="47.25" customHeight="1" thickTop="1" thickBo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57</v>
      </c>
      <c r="N5" s="4" t="s">
        <v>58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5" t="s">
        <v>59</v>
      </c>
      <c r="U5" s="6" t="s">
        <v>67</v>
      </c>
      <c r="V5" s="5" t="s">
        <v>68</v>
      </c>
      <c r="W5" s="5" t="s">
        <v>69</v>
      </c>
    </row>
    <row r="6" spans="1:23" ht="125.25" customHeight="1" thickTop="1" thickBot="1">
      <c r="A6" s="7" t="s">
        <v>26</v>
      </c>
      <c r="B6" s="7" t="s">
        <v>27</v>
      </c>
      <c r="C6" s="7" t="s">
        <v>28</v>
      </c>
      <c r="D6" s="7" t="s">
        <v>21</v>
      </c>
      <c r="E6" s="7" t="s">
        <v>18</v>
      </c>
      <c r="F6" s="7" t="s">
        <v>19</v>
      </c>
      <c r="G6" s="7" t="s">
        <v>20</v>
      </c>
      <c r="H6" s="8" t="s">
        <v>29</v>
      </c>
      <c r="I6" s="9">
        <v>4117000000</v>
      </c>
      <c r="J6" s="9">
        <v>0</v>
      </c>
      <c r="K6" s="9">
        <v>0</v>
      </c>
      <c r="L6" s="9">
        <v>4117000000</v>
      </c>
      <c r="M6" s="9">
        <v>1100000000</v>
      </c>
      <c r="N6" s="16">
        <f>+L6-M6</f>
        <v>3017000000</v>
      </c>
      <c r="O6" s="9">
        <v>3015901900.9200001</v>
      </c>
      <c r="P6" s="9">
        <v>1098099.08</v>
      </c>
      <c r="Q6" s="9">
        <v>3015901739.9200001</v>
      </c>
      <c r="R6" s="9">
        <v>1893886729.9200001</v>
      </c>
      <c r="S6" s="9">
        <v>1893886729.9200001</v>
      </c>
      <c r="T6" s="10">
        <f>+N6-Q6</f>
        <v>1098260.0799999237</v>
      </c>
      <c r="U6" s="11">
        <f>+Q6/N6</f>
        <v>0.99963597610871724</v>
      </c>
      <c r="V6" s="11">
        <f>+R6/N6</f>
        <v>0.62773839241630758</v>
      </c>
      <c r="W6" s="11">
        <f>+S6/N6</f>
        <v>0.62773839241630758</v>
      </c>
    </row>
    <row r="7" spans="1:23" ht="80.25" thickTop="1" thickBot="1">
      <c r="A7" s="7" t="s">
        <v>26</v>
      </c>
      <c r="B7" s="7" t="s">
        <v>27</v>
      </c>
      <c r="C7" s="7" t="s">
        <v>28</v>
      </c>
      <c r="D7" s="7" t="s">
        <v>17</v>
      </c>
      <c r="E7" s="7" t="s">
        <v>18</v>
      </c>
      <c r="F7" s="7" t="s">
        <v>39</v>
      </c>
      <c r="G7" s="7" t="s">
        <v>24</v>
      </c>
      <c r="H7" s="8" t="s">
        <v>55</v>
      </c>
      <c r="I7" s="9">
        <v>4072000000</v>
      </c>
      <c r="J7" s="9">
        <v>0</v>
      </c>
      <c r="K7" s="9">
        <v>222000000</v>
      </c>
      <c r="L7" s="9">
        <v>3850000000</v>
      </c>
      <c r="M7" s="9">
        <v>0</v>
      </c>
      <c r="N7" s="16">
        <f t="shared" ref="N7:N36" si="0">+L7-M7</f>
        <v>3850000000</v>
      </c>
      <c r="O7" s="9">
        <v>3366201309.2199998</v>
      </c>
      <c r="P7" s="9">
        <v>483798690.77999997</v>
      </c>
      <c r="Q7" s="9">
        <v>3195126786.2199998</v>
      </c>
      <c r="R7" s="9">
        <v>1577749977.3499999</v>
      </c>
      <c r="S7" s="9">
        <v>1539729477.3499999</v>
      </c>
      <c r="T7" s="10">
        <f t="shared" ref="T7:T36" si="1">+N7-Q7</f>
        <v>654873213.78000021</v>
      </c>
      <c r="U7" s="11">
        <f t="shared" ref="U7:U37" si="2">+Q7/N7</f>
        <v>0.82990306135584413</v>
      </c>
      <c r="V7" s="11">
        <f t="shared" ref="V7:V37" si="3">+R7/N7</f>
        <v>0.4098051889220779</v>
      </c>
      <c r="W7" s="11">
        <f t="shared" ref="W7:W36" si="4">+S7/N7</f>
        <v>0.39992973437662332</v>
      </c>
    </row>
    <row r="8" spans="1:23" ht="64.5" thickTop="1" thickBot="1">
      <c r="A8" s="7" t="s">
        <v>26</v>
      </c>
      <c r="B8" s="7" t="s">
        <v>27</v>
      </c>
      <c r="C8" s="7" t="s">
        <v>28</v>
      </c>
      <c r="D8" s="7" t="s">
        <v>21</v>
      </c>
      <c r="E8" s="7" t="s">
        <v>18</v>
      </c>
      <c r="F8" s="7" t="s">
        <v>39</v>
      </c>
      <c r="G8" s="7" t="s">
        <v>24</v>
      </c>
      <c r="H8" s="8" t="s">
        <v>56</v>
      </c>
      <c r="I8" s="9">
        <v>0</v>
      </c>
      <c r="J8" s="9">
        <v>222000000</v>
      </c>
      <c r="K8" s="9">
        <v>0</v>
      </c>
      <c r="L8" s="9">
        <v>222000000</v>
      </c>
      <c r="M8" s="9">
        <v>0</v>
      </c>
      <c r="N8" s="16">
        <f t="shared" si="0"/>
        <v>222000000</v>
      </c>
      <c r="O8" s="9">
        <v>187000000</v>
      </c>
      <c r="P8" s="9">
        <v>35000000</v>
      </c>
      <c r="Q8" s="9">
        <v>0</v>
      </c>
      <c r="R8" s="9">
        <v>0</v>
      </c>
      <c r="S8" s="9">
        <v>0</v>
      </c>
      <c r="T8" s="10">
        <f t="shared" si="1"/>
        <v>222000000</v>
      </c>
      <c r="U8" s="11">
        <f t="shared" si="2"/>
        <v>0</v>
      </c>
      <c r="V8" s="11">
        <f t="shared" si="3"/>
        <v>0</v>
      </c>
      <c r="W8" s="11">
        <f t="shared" si="4"/>
        <v>0</v>
      </c>
    </row>
    <row r="9" spans="1:23" ht="34.5" customHeight="1" thickTop="1" thickBot="1">
      <c r="A9" s="17" t="s">
        <v>26</v>
      </c>
      <c r="B9" s="17"/>
      <c r="C9" s="17"/>
      <c r="D9" s="17"/>
      <c r="E9" s="17"/>
      <c r="F9" s="17"/>
      <c r="G9" s="17"/>
      <c r="H9" s="18" t="s">
        <v>62</v>
      </c>
      <c r="I9" s="19">
        <f>SUM(I6:I8)</f>
        <v>8189000000</v>
      </c>
      <c r="J9" s="19">
        <f t="shared" ref="J9:S9" si="5">SUM(J6:J8)</f>
        <v>222000000</v>
      </c>
      <c r="K9" s="19">
        <f t="shared" si="5"/>
        <v>222000000</v>
      </c>
      <c r="L9" s="19">
        <f t="shared" si="5"/>
        <v>8189000000</v>
      </c>
      <c r="M9" s="19">
        <f t="shared" si="5"/>
        <v>1100000000</v>
      </c>
      <c r="N9" s="19">
        <f t="shared" si="5"/>
        <v>7089000000</v>
      </c>
      <c r="O9" s="19">
        <f t="shared" si="5"/>
        <v>6569103210.1399994</v>
      </c>
      <c r="P9" s="19">
        <f t="shared" si="5"/>
        <v>519896789.85999995</v>
      </c>
      <c r="Q9" s="19">
        <f t="shared" si="5"/>
        <v>6211028526.1399994</v>
      </c>
      <c r="R9" s="19">
        <f t="shared" si="5"/>
        <v>3471636707.27</v>
      </c>
      <c r="S9" s="19">
        <f t="shared" si="5"/>
        <v>3433616207.27</v>
      </c>
      <c r="T9" s="20">
        <f t="shared" si="1"/>
        <v>877971473.86000061</v>
      </c>
      <c r="U9" s="21">
        <f t="shared" si="2"/>
        <v>0.8761501659105656</v>
      </c>
      <c r="V9" s="21">
        <f t="shared" si="3"/>
        <v>0.48972164018479336</v>
      </c>
      <c r="W9" s="21">
        <f t="shared" si="4"/>
        <v>0.48435833083227536</v>
      </c>
    </row>
    <row r="10" spans="1:23" ht="96" thickTop="1" thickBot="1">
      <c r="A10" s="7" t="s">
        <v>26</v>
      </c>
      <c r="B10" s="7" t="s">
        <v>30</v>
      </c>
      <c r="C10" s="7" t="s">
        <v>28</v>
      </c>
      <c r="D10" s="7" t="s">
        <v>17</v>
      </c>
      <c r="E10" s="7" t="s">
        <v>18</v>
      </c>
      <c r="F10" s="7" t="s">
        <v>19</v>
      </c>
      <c r="G10" s="7" t="s">
        <v>20</v>
      </c>
      <c r="H10" s="8" t="s">
        <v>31</v>
      </c>
      <c r="I10" s="9">
        <v>2000000000</v>
      </c>
      <c r="J10" s="9">
        <v>0</v>
      </c>
      <c r="K10" s="9">
        <v>2000000000</v>
      </c>
      <c r="L10" s="9">
        <v>0</v>
      </c>
      <c r="M10" s="9">
        <v>0</v>
      </c>
      <c r="N10" s="16">
        <f t="shared" si="0"/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10">
        <f t="shared" si="1"/>
        <v>0</v>
      </c>
      <c r="U10" s="11">
        <v>0</v>
      </c>
      <c r="V10" s="11">
        <v>0</v>
      </c>
      <c r="W10" s="11">
        <v>0</v>
      </c>
    </row>
    <row r="11" spans="1:23" ht="96" thickTop="1" thickBot="1">
      <c r="A11" s="7" t="s">
        <v>26</v>
      </c>
      <c r="B11" s="7" t="s">
        <v>30</v>
      </c>
      <c r="C11" s="7" t="s">
        <v>28</v>
      </c>
      <c r="D11" s="7" t="s">
        <v>17</v>
      </c>
      <c r="E11" s="7" t="s">
        <v>18</v>
      </c>
      <c r="F11" s="7" t="s">
        <v>23</v>
      </c>
      <c r="G11" s="7" t="s">
        <v>20</v>
      </c>
      <c r="H11" s="8" t="s">
        <v>31</v>
      </c>
      <c r="I11" s="9">
        <v>3000000000</v>
      </c>
      <c r="J11" s="9">
        <v>0</v>
      </c>
      <c r="K11" s="9">
        <v>1000000000</v>
      </c>
      <c r="L11" s="9">
        <v>2000000000</v>
      </c>
      <c r="M11" s="9">
        <v>0</v>
      </c>
      <c r="N11" s="16">
        <f t="shared" si="0"/>
        <v>2000000000</v>
      </c>
      <c r="O11" s="9">
        <v>2000000000</v>
      </c>
      <c r="P11" s="9">
        <v>0</v>
      </c>
      <c r="Q11" s="9">
        <v>2000000000</v>
      </c>
      <c r="R11" s="9">
        <v>0</v>
      </c>
      <c r="S11" s="9">
        <v>0</v>
      </c>
      <c r="T11" s="10">
        <f t="shared" si="1"/>
        <v>0</v>
      </c>
      <c r="U11" s="11">
        <f t="shared" si="2"/>
        <v>1</v>
      </c>
      <c r="V11" s="11">
        <f t="shared" si="3"/>
        <v>0</v>
      </c>
      <c r="W11" s="11">
        <f t="shared" si="4"/>
        <v>0</v>
      </c>
    </row>
    <row r="12" spans="1:23" ht="48.75" thickTop="1" thickBot="1">
      <c r="A12" s="7" t="s">
        <v>26</v>
      </c>
      <c r="B12" s="7" t="s">
        <v>30</v>
      </c>
      <c r="C12" s="7" t="s">
        <v>28</v>
      </c>
      <c r="D12" s="7" t="s">
        <v>25</v>
      </c>
      <c r="E12" s="7" t="s">
        <v>18</v>
      </c>
      <c r="F12" s="7" t="s">
        <v>19</v>
      </c>
      <c r="G12" s="7" t="s">
        <v>20</v>
      </c>
      <c r="H12" s="8" t="s">
        <v>33</v>
      </c>
      <c r="I12" s="9">
        <v>1110000000</v>
      </c>
      <c r="J12" s="9">
        <v>0</v>
      </c>
      <c r="K12" s="9">
        <v>0</v>
      </c>
      <c r="L12" s="9">
        <v>1110000000</v>
      </c>
      <c r="M12" s="9">
        <v>120000000</v>
      </c>
      <c r="N12" s="16">
        <f t="shared" si="0"/>
        <v>990000000</v>
      </c>
      <c r="O12" s="9">
        <v>657040338.83000004</v>
      </c>
      <c r="P12" s="9">
        <v>332959661.17000002</v>
      </c>
      <c r="Q12" s="9">
        <v>534040338.82999998</v>
      </c>
      <c r="R12" s="9">
        <v>51778732.829999998</v>
      </c>
      <c r="S12" s="9">
        <v>51778732.829999998</v>
      </c>
      <c r="T12" s="10">
        <f t="shared" si="1"/>
        <v>455959661.17000002</v>
      </c>
      <c r="U12" s="11">
        <f t="shared" si="2"/>
        <v>0.5394346856868687</v>
      </c>
      <c r="V12" s="11">
        <f t="shared" si="3"/>
        <v>5.2301750333333334E-2</v>
      </c>
      <c r="W12" s="11">
        <f t="shared" si="4"/>
        <v>5.2301750333333334E-2</v>
      </c>
    </row>
    <row r="13" spans="1:23" ht="48.75" thickTop="1" thickBot="1">
      <c r="A13" s="7" t="s">
        <v>26</v>
      </c>
      <c r="B13" s="7" t="s">
        <v>30</v>
      </c>
      <c r="C13" s="7" t="s">
        <v>28</v>
      </c>
      <c r="D13" s="7" t="s">
        <v>25</v>
      </c>
      <c r="E13" s="7" t="s">
        <v>18</v>
      </c>
      <c r="F13" s="7" t="s">
        <v>23</v>
      </c>
      <c r="G13" s="7" t="s">
        <v>20</v>
      </c>
      <c r="H13" s="8" t="s">
        <v>33</v>
      </c>
      <c r="I13" s="9">
        <v>2000000000</v>
      </c>
      <c r="J13" s="9">
        <v>0</v>
      </c>
      <c r="K13" s="9">
        <v>0</v>
      </c>
      <c r="L13" s="9">
        <v>2000000000</v>
      </c>
      <c r="M13" s="9">
        <v>0</v>
      </c>
      <c r="N13" s="16">
        <f t="shared" si="0"/>
        <v>2000000000</v>
      </c>
      <c r="O13" s="9">
        <v>1996309583</v>
      </c>
      <c r="P13" s="9">
        <v>3690417</v>
      </c>
      <c r="Q13" s="9">
        <v>1876309583</v>
      </c>
      <c r="R13" s="9">
        <v>436220119</v>
      </c>
      <c r="S13" s="9">
        <v>436220119</v>
      </c>
      <c r="T13" s="10">
        <f t="shared" si="1"/>
        <v>123690417</v>
      </c>
      <c r="U13" s="11">
        <f t="shared" si="2"/>
        <v>0.93815479150000003</v>
      </c>
      <c r="V13" s="11">
        <f t="shared" si="3"/>
        <v>0.21811005950000001</v>
      </c>
      <c r="W13" s="11">
        <f t="shared" si="4"/>
        <v>0.21811005950000001</v>
      </c>
    </row>
    <row r="14" spans="1:23" ht="111.75" thickTop="1" thickBot="1">
      <c r="A14" s="7" t="s">
        <v>26</v>
      </c>
      <c r="B14" s="7" t="s">
        <v>30</v>
      </c>
      <c r="C14" s="7" t="s">
        <v>28</v>
      </c>
      <c r="D14" s="7" t="s">
        <v>34</v>
      </c>
      <c r="E14" s="7" t="s">
        <v>18</v>
      </c>
      <c r="F14" s="7" t="s">
        <v>19</v>
      </c>
      <c r="G14" s="7" t="s">
        <v>20</v>
      </c>
      <c r="H14" s="8" t="s">
        <v>35</v>
      </c>
      <c r="I14" s="9">
        <v>750000000</v>
      </c>
      <c r="J14" s="9">
        <v>0</v>
      </c>
      <c r="K14" s="9">
        <v>0</v>
      </c>
      <c r="L14" s="9">
        <v>750000000</v>
      </c>
      <c r="M14" s="9">
        <v>37000000</v>
      </c>
      <c r="N14" s="16">
        <f t="shared" si="0"/>
        <v>713000000</v>
      </c>
      <c r="O14" s="9">
        <v>705899385.5</v>
      </c>
      <c r="P14" s="9">
        <v>7100614.5</v>
      </c>
      <c r="Q14" s="9">
        <v>705899385.5</v>
      </c>
      <c r="R14" s="9">
        <v>420785930.25</v>
      </c>
      <c r="S14" s="9">
        <v>420785930.25</v>
      </c>
      <c r="T14" s="10">
        <f t="shared" si="1"/>
        <v>7100614.5</v>
      </c>
      <c r="U14" s="11">
        <f t="shared" si="2"/>
        <v>0.990041213884993</v>
      </c>
      <c r="V14" s="11">
        <f t="shared" si="3"/>
        <v>0.59016259502103785</v>
      </c>
      <c r="W14" s="11">
        <f t="shared" si="4"/>
        <v>0.59016259502103785</v>
      </c>
    </row>
    <row r="15" spans="1:23" ht="96" thickTop="1" thickBot="1">
      <c r="A15" s="7" t="s">
        <v>26</v>
      </c>
      <c r="B15" s="7" t="s">
        <v>30</v>
      </c>
      <c r="C15" s="7" t="s">
        <v>28</v>
      </c>
      <c r="D15" s="7" t="s">
        <v>23</v>
      </c>
      <c r="E15" s="7" t="s">
        <v>18</v>
      </c>
      <c r="F15" s="7" t="s">
        <v>19</v>
      </c>
      <c r="G15" s="7" t="s">
        <v>20</v>
      </c>
      <c r="H15" s="8" t="s">
        <v>36</v>
      </c>
      <c r="I15" s="9">
        <v>1941700000</v>
      </c>
      <c r="J15" s="9">
        <v>0</v>
      </c>
      <c r="K15" s="9">
        <v>0</v>
      </c>
      <c r="L15" s="9">
        <v>1941700000</v>
      </c>
      <c r="M15" s="9">
        <v>100000000</v>
      </c>
      <c r="N15" s="16">
        <f t="shared" si="0"/>
        <v>1841700000</v>
      </c>
      <c r="O15" s="9">
        <v>1822481368.5</v>
      </c>
      <c r="P15" s="9">
        <v>19218631.5</v>
      </c>
      <c r="Q15" s="9">
        <v>1765583087.5</v>
      </c>
      <c r="R15" s="9">
        <v>140048220.5</v>
      </c>
      <c r="S15" s="9">
        <v>140048220.5</v>
      </c>
      <c r="T15" s="10">
        <f t="shared" si="1"/>
        <v>76116912.5</v>
      </c>
      <c r="U15" s="11">
        <f t="shared" si="2"/>
        <v>0.95867029782266389</v>
      </c>
      <c r="V15" s="11">
        <f t="shared" si="3"/>
        <v>7.6042906282239239E-2</v>
      </c>
      <c r="W15" s="11">
        <f t="shared" si="4"/>
        <v>7.6042906282239239E-2</v>
      </c>
    </row>
    <row r="16" spans="1:23" ht="96" thickTop="1" thickBot="1">
      <c r="A16" s="7" t="s">
        <v>26</v>
      </c>
      <c r="B16" s="7" t="s">
        <v>30</v>
      </c>
      <c r="C16" s="7" t="s">
        <v>28</v>
      </c>
      <c r="D16" s="7" t="s">
        <v>23</v>
      </c>
      <c r="E16" s="7" t="s">
        <v>18</v>
      </c>
      <c r="F16" s="7" t="s">
        <v>23</v>
      </c>
      <c r="G16" s="7" t="s">
        <v>20</v>
      </c>
      <c r="H16" s="8" t="s">
        <v>36</v>
      </c>
      <c r="I16" s="9">
        <v>12000000000</v>
      </c>
      <c r="J16" s="9">
        <v>0</v>
      </c>
      <c r="K16" s="9">
        <v>0</v>
      </c>
      <c r="L16" s="9">
        <v>12000000000</v>
      </c>
      <c r="M16" s="9">
        <v>0</v>
      </c>
      <c r="N16" s="16">
        <f t="shared" si="0"/>
        <v>12000000000</v>
      </c>
      <c r="O16" s="9">
        <v>11947901348</v>
      </c>
      <c r="P16" s="9">
        <v>52098652</v>
      </c>
      <c r="Q16" s="9">
        <v>11802152738</v>
      </c>
      <c r="R16" s="9">
        <v>4884544291</v>
      </c>
      <c r="S16" s="9">
        <v>4884544291</v>
      </c>
      <c r="T16" s="10">
        <f t="shared" si="1"/>
        <v>197847262</v>
      </c>
      <c r="U16" s="11">
        <f t="shared" si="2"/>
        <v>0.98351272816666668</v>
      </c>
      <c r="V16" s="11">
        <f t="shared" si="3"/>
        <v>0.40704535758333332</v>
      </c>
      <c r="W16" s="11">
        <f t="shared" si="4"/>
        <v>0.40704535758333332</v>
      </c>
    </row>
    <row r="17" spans="1:23" ht="80.25" thickTop="1" thickBot="1">
      <c r="A17" s="7" t="s">
        <v>26</v>
      </c>
      <c r="B17" s="7" t="s">
        <v>30</v>
      </c>
      <c r="C17" s="7" t="s">
        <v>28</v>
      </c>
      <c r="D17" s="7" t="s">
        <v>37</v>
      </c>
      <c r="E17" s="7" t="s">
        <v>18</v>
      </c>
      <c r="F17" s="7" t="s">
        <v>19</v>
      </c>
      <c r="G17" s="7" t="s">
        <v>20</v>
      </c>
      <c r="H17" s="8" t="s">
        <v>38</v>
      </c>
      <c r="I17" s="9">
        <v>1000000000</v>
      </c>
      <c r="J17" s="9">
        <v>0</v>
      </c>
      <c r="K17" s="9">
        <v>0</v>
      </c>
      <c r="L17" s="9">
        <v>1000000000</v>
      </c>
      <c r="M17" s="9">
        <v>111000000</v>
      </c>
      <c r="N17" s="16">
        <f t="shared" si="0"/>
        <v>889000000</v>
      </c>
      <c r="O17" s="9">
        <v>852364829.39999998</v>
      </c>
      <c r="P17" s="9">
        <v>36635170.600000001</v>
      </c>
      <c r="Q17" s="9">
        <v>852364829.39999998</v>
      </c>
      <c r="R17" s="9">
        <v>399951301.60000002</v>
      </c>
      <c r="S17" s="9">
        <v>399951301.60000002</v>
      </c>
      <c r="T17" s="10">
        <f t="shared" si="1"/>
        <v>36635170.600000024</v>
      </c>
      <c r="U17" s="11">
        <f t="shared" si="2"/>
        <v>0.9587905842519685</v>
      </c>
      <c r="V17" s="11">
        <f t="shared" si="3"/>
        <v>0.44988897817772783</v>
      </c>
      <c r="W17" s="11">
        <f t="shared" si="4"/>
        <v>0.44988897817772783</v>
      </c>
    </row>
    <row r="18" spans="1:23" ht="80.25" thickTop="1" thickBot="1">
      <c r="A18" s="7" t="s">
        <v>26</v>
      </c>
      <c r="B18" s="7" t="s">
        <v>30</v>
      </c>
      <c r="C18" s="7" t="s">
        <v>28</v>
      </c>
      <c r="D18" s="7" t="s">
        <v>37</v>
      </c>
      <c r="E18" s="7" t="s">
        <v>18</v>
      </c>
      <c r="F18" s="7" t="s">
        <v>23</v>
      </c>
      <c r="G18" s="7" t="s">
        <v>20</v>
      </c>
      <c r="H18" s="8" t="s">
        <v>38</v>
      </c>
      <c r="I18" s="9">
        <v>2000000000</v>
      </c>
      <c r="J18" s="9">
        <v>0</v>
      </c>
      <c r="K18" s="9">
        <v>0</v>
      </c>
      <c r="L18" s="9">
        <v>2000000000</v>
      </c>
      <c r="M18" s="9">
        <v>100000000</v>
      </c>
      <c r="N18" s="16">
        <f t="shared" si="0"/>
        <v>1900000000</v>
      </c>
      <c r="O18" s="9">
        <v>1871207329</v>
      </c>
      <c r="P18" s="9">
        <v>28792671</v>
      </c>
      <c r="Q18" s="9">
        <v>1864250586</v>
      </c>
      <c r="R18" s="9">
        <v>1078544005.5</v>
      </c>
      <c r="S18" s="9">
        <v>1078544005.5</v>
      </c>
      <c r="T18" s="10">
        <f t="shared" si="1"/>
        <v>35749414</v>
      </c>
      <c r="U18" s="11">
        <f t="shared" si="2"/>
        <v>0.98118451894736847</v>
      </c>
      <c r="V18" s="11">
        <f t="shared" si="3"/>
        <v>0.56765473973684211</v>
      </c>
      <c r="W18" s="11">
        <f t="shared" si="4"/>
        <v>0.56765473973684211</v>
      </c>
    </row>
    <row r="19" spans="1:23" ht="96" thickTop="1" thickBot="1">
      <c r="A19" s="7" t="s">
        <v>26</v>
      </c>
      <c r="B19" s="7" t="s">
        <v>30</v>
      </c>
      <c r="C19" s="7" t="s">
        <v>28</v>
      </c>
      <c r="D19" s="7" t="s">
        <v>41</v>
      </c>
      <c r="E19" s="7" t="s">
        <v>18</v>
      </c>
      <c r="F19" s="7" t="s">
        <v>19</v>
      </c>
      <c r="G19" s="7" t="s">
        <v>20</v>
      </c>
      <c r="H19" s="8" t="s">
        <v>42</v>
      </c>
      <c r="I19" s="9">
        <v>2204000000</v>
      </c>
      <c r="J19" s="9">
        <v>0</v>
      </c>
      <c r="K19" s="9">
        <v>0</v>
      </c>
      <c r="L19" s="9">
        <v>2204000000</v>
      </c>
      <c r="M19" s="9">
        <v>482000000</v>
      </c>
      <c r="N19" s="16">
        <f t="shared" si="0"/>
        <v>1722000000</v>
      </c>
      <c r="O19" s="9">
        <v>1672837753.4300001</v>
      </c>
      <c r="P19" s="9">
        <v>49162246.57</v>
      </c>
      <c r="Q19" s="9">
        <v>1562156990.4300001</v>
      </c>
      <c r="R19" s="9">
        <v>1480171941.4300001</v>
      </c>
      <c r="S19" s="9">
        <v>1480171941.4300001</v>
      </c>
      <c r="T19" s="10">
        <f t="shared" si="1"/>
        <v>159843009.56999993</v>
      </c>
      <c r="U19" s="11">
        <f t="shared" si="2"/>
        <v>0.90717595263066209</v>
      </c>
      <c r="V19" s="11">
        <f t="shared" si="3"/>
        <v>0.85956558735772359</v>
      </c>
      <c r="W19" s="11">
        <f t="shared" si="4"/>
        <v>0.85956558735772359</v>
      </c>
    </row>
    <row r="20" spans="1:23" ht="96" thickTop="1" thickBot="1">
      <c r="A20" s="7" t="s">
        <v>26</v>
      </c>
      <c r="B20" s="7" t="s">
        <v>30</v>
      </c>
      <c r="C20" s="7" t="s">
        <v>28</v>
      </c>
      <c r="D20" s="7" t="s">
        <v>41</v>
      </c>
      <c r="E20" s="7" t="s">
        <v>18</v>
      </c>
      <c r="F20" s="7" t="s">
        <v>23</v>
      </c>
      <c r="G20" s="7" t="s">
        <v>20</v>
      </c>
      <c r="H20" s="8" t="s">
        <v>42</v>
      </c>
      <c r="I20" s="9">
        <v>3000000000</v>
      </c>
      <c r="J20" s="9">
        <v>0</v>
      </c>
      <c r="K20" s="9">
        <v>0</v>
      </c>
      <c r="L20" s="9">
        <v>3000000000</v>
      </c>
      <c r="M20" s="9">
        <v>0</v>
      </c>
      <c r="N20" s="16">
        <f t="shared" si="0"/>
        <v>3000000000</v>
      </c>
      <c r="O20" s="9">
        <v>2994371214</v>
      </c>
      <c r="P20" s="9">
        <v>5628786</v>
      </c>
      <c r="Q20" s="9">
        <v>2993959240</v>
      </c>
      <c r="R20" s="9">
        <v>1887097752.7</v>
      </c>
      <c r="S20" s="9">
        <v>1887097752.7</v>
      </c>
      <c r="T20" s="10">
        <f t="shared" si="1"/>
        <v>6040760</v>
      </c>
      <c r="U20" s="11">
        <f t="shared" si="2"/>
        <v>0.99798641333333338</v>
      </c>
      <c r="V20" s="11">
        <f t="shared" si="3"/>
        <v>0.6290325842333333</v>
      </c>
      <c r="W20" s="11">
        <f t="shared" si="4"/>
        <v>0.6290325842333333</v>
      </c>
    </row>
    <row r="21" spans="1:23" ht="143.25" thickTop="1" thickBot="1">
      <c r="A21" s="7" t="s">
        <v>26</v>
      </c>
      <c r="B21" s="7" t="s">
        <v>30</v>
      </c>
      <c r="C21" s="7" t="s">
        <v>28</v>
      </c>
      <c r="D21" s="7" t="s">
        <v>43</v>
      </c>
      <c r="E21" s="7" t="s">
        <v>18</v>
      </c>
      <c r="F21" s="7" t="s">
        <v>19</v>
      </c>
      <c r="G21" s="7" t="s">
        <v>20</v>
      </c>
      <c r="H21" s="8" t="s">
        <v>44</v>
      </c>
      <c r="I21" s="9">
        <v>2000000000</v>
      </c>
      <c r="J21" s="9">
        <v>2000000000</v>
      </c>
      <c r="K21" s="9">
        <v>0</v>
      </c>
      <c r="L21" s="9">
        <v>4000000000</v>
      </c>
      <c r="M21" s="9">
        <v>0</v>
      </c>
      <c r="N21" s="16">
        <f t="shared" si="0"/>
        <v>4000000000</v>
      </c>
      <c r="O21" s="9">
        <v>4000000000</v>
      </c>
      <c r="P21" s="9">
        <v>0</v>
      </c>
      <c r="Q21" s="9">
        <v>4000000000</v>
      </c>
      <c r="R21" s="9">
        <v>2000000000</v>
      </c>
      <c r="S21" s="9">
        <v>2000000000</v>
      </c>
      <c r="T21" s="10">
        <f t="shared" si="1"/>
        <v>0</v>
      </c>
      <c r="U21" s="11">
        <f t="shared" si="2"/>
        <v>1</v>
      </c>
      <c r="V21" s="11">
        <f t="shared" si="3"/>
        <v>0.5</v>
      </c>
      <c r="W21" s="11">
        <f t="shared" si="4"/>
        <v>0.5</v>
      </c>
    </row>
    <row r="22" spans="1:23" ht="143.25" thickTop="1" thickBot="1">
      <c r="A22" s="7" t="s">
        <v>26</v>
      </c>
      <c r="B22" s="7" t="s">
        <v>30</v>
      </c>
      <c r="C22" s="7" t="s">
        <v>28</v>
      </c>
      <c r="D22" s="7" t="s">
        <v>43</v>
      </c>
      <c r="E22" s="7" t="s">
        <v>18</v>
      </c>
      <c r="F22" s="7" t="s">
        <v>23</v>
      </c>
      <c r="G22" s="7" t="s">
        <v>20</v>
      </c>
      <c r="H22" s="8" t="s">
        <v>44</v>
      </c>
      <c r="I22" s="9">
        <v>12000000000</v>
      </c>
      <c r="J22" s="9">
        <v>1000000000</v>
      </c>
      <c r="K22" s="9">
        <v>0</v>
      </c>
      <c r="L22" s="9">
        <v>13000000000</v>
      </c>
      <c r="M22" s="9">
        <v>0</v>
      </c>
      <c r="N22" s="16">
        <f t="shared" si="0"/>
        <v>13000000000</v>
      </c>
      <c r="O22" s="9">
        <v>13000000000</v>
      </c>
      <c r="P22" s="9">
        <v>0</v>
      </c>
      <c r="Q22" s="9">
        <v>13000000000</v>
      </c>
      <c r="R22" s="9">
        <v>9924931286.1100006</v>
      </c>
      <c r="S22" s="9">
        <v>9924931286.1100006</v>
      </c>
      <c r="T22" s="10">
        <f t="shared" si="1"/>
        <v>0</v>
      </c>
      <c r="U22" s="11">
        <f t="shared" si="2"/>
        <v>1</v>
      </c>
      <c r="V22" s="11">
        <f t="shared" si="3"/>
        <v>0.76345625277769236</v>
      </c>
      <c r="W22" s="11">
        <f t="shared" si="4"/>
        <v>0.76345625277769236</v>
      </c>
    </row>
    <row r="23" spans="1:23" ht="96" thickTop="1" thickBot="1">
      <c r="A23" s="7" t="s">
        <v>26</v>
      </c>
      <c r="B23" s="7" t="s">
        <v>30</v>
      </c>
      <c r="C23" s="7" t="s">
        <v>28</v>
      </c>
      <c r="D23" s="7" t="s">
        <v>45</v>
      </c>
      <c r="E23" s="7" t="s">
        <v>18</v>
      </c>
      <c r="F23" s="7" t="s">
        <v>19</v>
      </c>
      <c r="G23" s="7" t="s">
        <v>20</v>
      </c>
      <c r="H23" s="8" t="s">
        <v>46</v>
      </c>
      <c r="I23" s="9">
        <v>300000000</v>
      </c>
      <c r="J23" s="9">
        <v>0</v>
      </c>
      <c r="K23" s="9">
        <v>0</v>
      </c>
      <c r="L23" s="9">
        <v>300000000</v>
      </c>
      <c r="M23" s="9">
        <v>0</v>
      </c>
      <c r="N23" s="16">
        <f t="shared" si="0"/>
        <v>300000000</v>
      </c>
      <c r="O23" s="9">
        <v>300000000</v>
      </c>
      <c r="P23" s="9">
        <v>0</v>
      </c>
      <c r="Q23" s="9">
        <v>300000000</v>
      </c>
      <c r="R23" s="9">
        <v>300000000</v>
      </c>
      <c r="S23" s="9">
        <v>300000000</v>
      </c>
      <c r="T23" s="10">
        <f t="shared" si="1"/>
        <v>0</v>
      </c>
      <c r="U23" s="11">
        <f t="shared" si="2"/>
        <v>1</v>
      </c>
      <c r="V23" s="11">
        <f t="shared" si="3"/>
        <v>1</v>
      </c>
      <c r="W23" s="11">
        <f t="shared" si="4"/>
        <v>1</v>
      </c>
    </row>
    <row r="24" spans="1:23" ht="80.25" thickTop="1" thickBot="1">
      <c r="A24" s="7" t="s">
        <v>26</v>
      </c>
      <c r="B24" s="7" t="s">
        <v>47</v>
      </c>
      <c r="C24" s="7" t="s">
        <v>28</v>
      </c>
      <c r="D24" s="7" t="s">
        <v>17</v>
      </c>
      <c r="E24" s="7" t="s">
        <v>18</v>
      </c>
      <c r="F24" s="7" t="s">
        <v>19</v>
      </c>
      <c r="G24" s="7" t="s">
        <v>20</v>
      </c>
      <c r="H24" s="8" t="s">
        <v>48</v>
      </c>
      <c r="I24" s="9">
        <v>300000000</v>
      </c>
      <c r="J24" s="9">
        <v>0</v>
      </c>
      <c r="K24" s="9">
        <v>0</v>
      </c>
      <c r="L24" s="9">
        <v>300000000</v>
      </c>
      <c r="M24" s="9">
        <v>50000000</v>
      </c>
      <c r="N24" s="16">
        <f t="shared" si="0"/>
        <v>250000000</v>
      </c>
      <c r="O24" s="9">
        <v>247517272</v>
      </c>
      <c r="P24" s="9">
        <v>2482728</v>
      </c>
      <c r="Q24" s="9">
        <v>168481141</v>
      </c>
      <c r="R24" s="9">
        <v>94740120</v>
      </c>
      <c r="S24" s="9">
        <v>94740120</v>
      </c>
      <c r="T24" s="10">
        <f t="shared" si="1"/>
        <v>81518859</v>
      </c>
      <c r="U24" s="11">
        <f t="shared" si="2"/>
        <v>0.673924564</v>
      </c>
      <c r="V24" s="11">
        <f t="shared" si="3"/>
        <v>0.37896047999999999</v>
      </c>
      <c r="W24" s="11">
        <f t="shared" si="4"/>
        <v>0.37896047999999999</v>
      </c>
    </row>
    <row r="25" spans="1:23" ht="127.5" thickTop="1" thickBot="1">
      <c r="A25" s="7" t="s">
        <v>26</v>
      </c>
      <c r="B25" s="7" t="s">
        <v>47</v>
      </c>
      <c r="C25" s="7" t="s">
        <v>28</v>
      </c>
      <c r="D25" s="7" t="s">
        <v>21</v>
      </c>
      <c r="E25" s="7" t="s">
        <v>18</v>
      </c>
      <c r="F25" s="7" t="s">
        <v>19</v>
      </c>
      <c r="G25" s="7" t="s">
        <v>20</v>
      </c>
      <c r="H25" s="8" t="s">
        <v>49</v>
      </c>
      <c r="I25" s="9">
        <v>185300000</v>
      </c>
      <c r="J25" s="9">
        <v>0</v>
      </c>
      <c r="K25" s="9">
        <v>0</v>
      </c>
      <c r="L25" s="9">
        <v>185300000</v>
      </c>
      <c r="M25" s="9">
        <v>50000000</v>
      </c>
      <c r="N25" s="16">
        <f t="shared" si="0"/>
        <v>135300000</v>
      </c>
      <c r="O25" s="9">
        <v>133486195</v>
      </c>
      <c r="P25" s="9">
        <v>1813805</v>
      </c>
      <c r="Q25" s="9">
        <v>133486195</v>
      </c>
      <c r="R25" s="9">
        <v>49162277</v>
      </c>
      <c r="S25" s="9">
        <v>49162277</v>
      </c>
      <c r="T25" s="10">
        <f t="shared" si="1"/>
        <v>1813805</v>
      </c>
      <c r="U25" s="11">
        <f t="shared" si="2"/>
        <v>0.98659419807834436</v>
      </c>
      <c r="V25" s="11">
        <f t="shared" si="3"/>
        <v>0.36335755358462674</v>
      </c>
      <c r="W25" s="11">
        <f t="shared" si="4"/>
        <v>0.36335755358462674</v>
      </c>
    </row>
    <row r="26" spans="1:23" ht="96" thickTop="1" thickBot="1">
      <c r="A26" s="7" t="s">
        <v>26</v>
      </c>
      <c r="B26" s="7" t="s">
        <v>47</v>
      </c>
      <c r="C26" s="7" t="s">
        <v>28</v>
      </c>
      <c r="D26" s="7" t="s">
        <v>22</v>
      </c>
      <c r="E26" s="7" t="s">
        <v>18</v>
      </c>
      <c r="F26" s="7" t="s">
        <v>19</v>
      </c>
      <c r="G26" s="7" t="s">
        <v>20</v>
      </c>
      <c r="H26" s="8" t="s">
        <v>50</v>
      </c>
      <c r="I26" s="9">
        <v>230000000</v>
      </c>
      <c r="J26" s="9">
        <v>0</v>
      </c>
      <c r="K26" s="9">
        <v>0</v>
      </c>
      <c r="L26" s="9">
        <v>230000000</v>
      </c>
      <c r="M26" s="9">
        <v>62000000</v>
      </c>
      <c r="N26" s="16">
        <f t="shared" si="0"/>
        <v>168000000</v>
      </c>
      <c r="O26" s="9">
        <v>167234504</v>
      </c>
      <c r="P26" s="9">
        <v>765496</v>
      </c>
      <c r="Q26" s="9">
        <v>167234504</v>
      </c>
      <c r="R26" s="9">
        <v>39324634</v>
      </c>
      <c r="S26" s="9">
        <v>39324634</v>
      </c>
      <c r="T26" s="10">
        <f t="shared" si="1"/>
        <v>765496</v>
      </c>
      <c r="U26" s="11">
        <f t="shared" si="2"/>
        <v>0.99544347619047624</v>
      </c>
      <c r="V26" s="11">
        <f t="shared" si="3"/>
        <v>0.23407520238095239</v>
      </c>
      <c r="W26" s="11">
        <f t="shared" si="4"/>
        <v>0.23407520238095239</v>
      </c>
    </row>
    <row r="27" spans="1:23" ht="42.75" customHeight="1" thickTop="1" thickBot="1">
      <c r="A27" s="17" t="s">
        <v>26</v>
      </c>
      <c r="B27" s="17"/>
      <c r="C27" s="17"/>
      <c r="D27" s="17"/>
      <c r="E27" s="17"/>
      <c r="F27" s="17"/>
      <c r="G27" s="17"/>
      <c r="H27" s="18" t="s">
        <v>63</v>
      </c>
      <c r="I27" s="19">
        <f>SUM(I10:I26)</f>
        <v>46021000000</v>
      </c>
      <c r="J27" s="19">
        <f t="shared" ref="J27:S27" si="6">SUM(J10:J26)</f>
        <v>3000000000</v>
      </c>
      <c r="K27" s="19">
        <f t="shared" si="6"/>
        <v>3000000000</v>
      </c>
      <c r="L27" s="19">
        <f t="shared" si="6"/>
        <v>46021000000</v>
      </c>
      <c r="M27" s="19">
        <f t="shared" si="6"/>
        <v>1112000000</v>
      </c>
      <c r="N27" s="19">
        <f t="shared" si="6"/>
        <v>44909000000</v>
      </c>
      <c r="O27" s="19">
        <f t="shared" si="6"/>
        <v>44368651120.660004</v>
      </c>
      <c r="P27" s="19">
        <f t="shared" si="6"/>
        <v>540348879.34000003</v>
      </c>
      <c r="Q27" s="19">
        <f t="shared" si="6"/>
        <v>43725918618.660004</v>
      </c>
      <c r="R27" s="19">
        <f t="shared" si="6"/>
        <v>23187300611.920002</v>
      </c>
      <c r="S27" s="19">
        <f t="shared" si="6"/>
        <v>23187300611.920002</v>
      </c>
      <c r="T27" s="20">
        <f t="shared" si="1"/>
        <v>1183081381.3399963</v>
      </c>
      <c r="U27" s="21">
        <f t="shared" si="2"/>
        <v>0.97365602927386496</v>
      </c>
      <c r="V27" s="21">
        <f t="shared" si="3"/>
        <v>0.51631745556391817</v>
      </c>
      <c r="W27" s="21">
        <f t="shared" si="4"/>
        <v>0.51631745556391817</v>
      </c>
    </row>
    <row r="28" spans="1:23" ht="64.5" thickTop="1" thickBot="1">
      <c r="A28" s="7" t="s">
        <v>26</v>
      </c>
      <c r="B28" s="7" t="s">
        <v>30</v>
      </c>
      <c r="C28" s="7" t="s">
        <v>28</v>
      </c>
      <c r="D28" s="7" t="s">
        <v>21</v>
      </c>
      <c r="E28" s="7" t="s">
        <v>18</v>
      </c>
      <c r="F28" s="7" t="s">
        <v>19</v>
      </c>
      <c r="G28" s="7" t="s">
        <v>20</v>
      </c>
      <c r="H28" s="8" t="s">
        <v>32</v>
      </c>
      <c r="I28" s="9">
        <v>45000000000</v>
      </c>
      <c r="J28" s="9">
        <v>0</v>
      </c>
      <c r="K28" s="9">
        <v>0</v>
      </c>
      <c r="L28" s="9">
        <v>45000000000</v>
      </c>
      <c r="M28" s="9">
        <v>0</v>
      </c>
      <c r="N28" s="16">
        <f t="shared" si="0"/>
        <v>45000000000</v>
      </c>
      <c r="O28" s="9">
        <v>45000000000</v>
      </c>
      <c r="P28" s="9">
        <v>0</v>
      </c>
      <c r="Q28" s="9">
        <v>45000000000</v>
      </c>
      <c r="R28" s="9">
        <v>751884611</v>
      </c>
      <c r="S28" s="9">
        <v>751884611</v>
      </c>
      <c r="T28" s="10">
        <f t="shared" si="1"/>
        <v>0</v>
      </c>
      <c r="U28" s="11">
        <f t="shared" si="2"/>
        <v>1</v>
      </c>
      <c r="V28" s="11">
        <f t="shared" si="3"/>
        <v>1.6708546911111111E-2</v>
      </c>
      <c r="W28" s="11">
        <f t="shared" si="4"/>
        <v>1.6708546911111111E-2</v>
      </c>
    </row>
    <row r="29" spans="1:23" ht="96" thickTop="1" thickBot="1">
      <c r="A29" s="7" t="s">
        <v>26</v>
      </c>
      <c r="B29" s="7" t="s">
        <v>30</v>
      </c>
      <c r="C29" s="7" t="s">
        <v>28</v>
      </c>
      <c r="D29" s="7" t="s">
        <v>39</v>
      </c>
      <c r="E29" s="7" t="s">
        <v>18</v>
      </c>
      <c r="F29" s="7" t="s">
        <v>19</v>
      </c>
      <c r="G29" s="7" t="s">
        <v>20</v>
      </c>
      <c r="H29" s="8" t="s">
        <v>40</v>
      </c>
      <c r="I29" s="9">
        <v>1200000000</v>
      </c>
      <c r="J29" s="9">
        <v>0</v>
      </c>
      <c r="K29" s="9">
        <v>0</v>
      </c>
      <c r="L29" s="9">
        <v>1200000000</v>
      </c>
      <c r="M29" s="9">
        <v>0</v>
      </c>
      <c r="N29" s="16">
        <f t="shared" si="0"/>
        <v>1200000000</v>
      </c>
      <c r="O29" s="9">
        <v>1200000000</v>
      </c>
      <c r="P29" s="9">
        <v>0</v>
      </c>
      <c r="Q29" s="9">
        <v>1198318991</v>
      </c>
      <c r="R29" s="9">
        <v>106412578</v>
      </c>
      <c r="S29" s="9">
        <v>106412578</v>
      </c>
      <c r="T29" s="10">
        <f t="shared" si="1"/>
        <v>1681009</v>
      </c>
      <c r="U29" s="11">
        <f t="shared" si="2"/>
        <v>0.99859915916666664</v>
      </c>
      <c r="V29" s="11">
        <f t="shared" si="3"/>
        <v>8.867714833333333E-2</v>
      </c>
      <c r="W29" s="11">
        <f t="shared" si="4"/>
        <v>8.867714833333333E-2</v>
      </c>
    </row>
    <row r="30" spans="1:23" ht="96" thickTop="1" thickBot="1">
      <c r="A30" s="7" t="s">
        <v>26</v>
      </c>
      <c r="B30" s="7" t="s">
        <v>30</v>
      </c>
      <c r="C30" s="7" t="s">
        <v>28</v>
      </c>
      <c r="D30" s="7" t="s">
        <v>39</v>
      </c>
      <c r="E30" s="7" t="s">
        <v>18</v>
      </c>
      <c r="F30" s="7" t="s">
        <v>23</v>
      </c>
      <c r="G30" s="7" t="s">
        <v>20</v>
      </c>
      <c r="H30" s="8" t="s">
        <v>40</v>
      </c>
      <c r="I30" s="9">
        <v>9000000000</v>
      </c>
      <c r="J30" s="9">
        <v>0</v>
      </c>
      <c r="K30" s="9">
        <v>0</v>
      </c>
      <c r="L30" s="9">
        <v>9000000000</v>
      </c>
      <c r="M30" s="9">
        <v>988000000</v>
      </c>
      <c r="N30" s="16">
        <f t="shared" si="0"/>
        <v>8012000000</v>
      </c>
      <c r="O30" s="9">
        <v>7642891460.9399996</v>
      </c>
      <c r="P30" s="9">
        <v>369108539.06</v>
      </c>
      <c r="Q30" s="9">
        <v>7528978734.9399996</v>
      </c>
      <c r="R30" s="9">
        <v>2033419383.9400001</v>
      </c>
      <c r="S30" s="9">
        <v>2033419383.9400001</v>
      </c>
      <c r="T30" s="10">
        <f t="shared" si="1"/>
        <v>483021265.06000042</v>
      </c>
      <c r="U30" s="11">
        <f t="shared" si="2"/>
        <v>0.93971277270843734</v>
      </c>
      <c r="V30" s="11">
        <f t="shared" si="3"/>
        <v>0.25379672790064906</v>
      </c>
      <c r="W30" s="11">
        <f t="shared" si="4"/>
        <v>0.25379672790064906</v>
      </c>
    </row>
    <row r="31" spans="1:23" ht="64.5" thickTop="1" thickBot="1">
      <c r="A31" s="7" t="s">
        <v>26</v>
      </c>
      <c r="B31" s="7" t="s">
        <v>51</v>
      </c>
      <c r="C31" s="7" t="s">
        <v>28</v>
      </c>
      <c r="D31" s="7" t="s">
        <v>22</v>
      </c>
      <c r="E31" s="7" t="s">
        <v>18</v>
      </c>
      <c r="F31" s="7" t="s">
        <v>19</v>
      </c>
      <c r="G31" s="7" t="s">
        <v>20</v>
      </c>
      <c r="H31" s="8" t="s">
        <v>54</v>
      </c>
      <c r="I31" s="9">
        <v>1000000000</v>
      </c>
      <c r="J31" s="9">
        <v>0</v>
      </c>
      <c r="K31" s="9">
        <v>0</v>
      </c>
      <c r="L31" s="9">
        <v>1000000000</v>
      </c>
      <c r="M31" s="9">
        <v>400000000</v>
      </c>
      <c r="N31" s="16">
        <f t="shared" si="0"/>
        <v>600000000</v>
      </c>
      <c r="O31" s="9">
        <v>0</v>
      </c>
      <c r="P31" s="9">
        <v>600000000</v>
      </c>
      <c r="Q31" s="9">
        <v>0</v>
      </c>
      <c r="R31" s="9">
        <v>0</v>
      </c>
      <c r="S31" s="9">
        <v>0</v>
      </c>
      <c r="T31" s="10">
        <f t="shared" si="1"/>
        <v>600000000</v>
      </c>
      <c r="U31" s="11">
        <f t="shared" si="2"/>
        <v>0</v>
      </c>
      <c r="V31" s="11">
        <f t="shared" si="3"/>
        <v>0</v>
      </c>
      <c r="W31" s="11">
        <f t="shared" si="4"/>
        <v>0</v>
      </c>
    </row>
    <row r="32" spans="1:23" ht="45.75" customHeight="1" thickTop="1" thickBot="1">
      <c r="A32" s="17" t="s">
        <v>26</v>
      </c>
      <c r="B32" s="17"/>
      <c r="C32" s="17"/>
      <c r="D32" s="17"/>
      <c r="E32" s="17"/>
      <c r="F32" s="17"/>
      <c r="G32" s="17"/>
      <c r="H32" s="18" t="s">
        <v>64</v>
      </c>
      <c r="I32" s="19">
        <f>SUM(I28:I31)</f>
        <v>56200000000</v>
      </c>
      <c r="J32" s="19">
        <f t="shared" ref="J32:R32" si="7">SUM(J28:J31)</f>
        <v>0</v>
      </c>
      <c r="K32" s="19">
        <f t="shared" si="7"/>
        <v>0</v>
      </c>
      <c r="L32" s="19">
        <f t="shared" si="7"/>
        <v>56200000000</v>
      </c>
      <c r="M32" s="19">
        <f t="shared" si="7"/>
        <v>1388000000</v>
      </c>
      <c r="N32" s="19">
        <f t="shared" si="7"/>
        <v>54812000000</v>
      </c>
      <c r="O32" s="19">
        <f t="shared" si="7"/>
        <v>53842891460.940002</v>
      </c>
      <c r="P32" s="19">
        <f t="shared" si="7"/>
        <v>969108539.05999994</v>
      </c>
      <c r="Q32" s="19">
        <f t="shared" si="7"/>
        <v>53727297725.940002</v>
      </c>
      <c r="R32" s="19">
        <f t="shared" si="7"/>
        <v>2891716572.9400001</v>
      </c>
      <c r="S32" s="19">
        <f>SUM(S28:S31)</f>
        <v>2891716572.9400001</v>
      </c>
      <c r="T32" s="20">
        <f t="shared" si="1"/>
        <v>1084702274.0599976</v>
      </c>
      <c r="U32" s="21">
        <f t="shared" si="2"/>
        <v>0.9802104963500694</v>
      </c>
      <c r="V32" s="21">
        <f t="shared" si="3"/>
        <v>5.2756997973801359E-2</v>
      </c>
      <c r="W32" s="21">
        <f t="shared" si="4"/>
        <v>5.2756997973801359E-2</v>
      </c>
    </row>
    <row r="33" spans="1:23" ht="143.25" thickTop="1" thickBot="1">
      <c r="A33" s="7" t="s">
        <v>26</v>
      </c>
      <c r="B33" s="7" t="s">
        <v>51</v>
      </c>
      <c r="C33" s="7" t="s">
        <v>28</v>
      </c>
      <c r="D33" s="7" t="s">
        <v>17</v>
      </c>
      <c r="E33" s="7" t="s">
        <v>18</v>
      </c>
      <c r="F33" s="7" t="s">
        <v>19</v>
      </c>
      <c r="G33" s="7" t="s">
        <v>20</v>
      </c>
      <c r="H33" s="8" t="s">
        <v>52</v>
      </c>
      <c r="I33" s="9">
        <v>1100000000</v>
      </c>
      <c r="J33" s="9">
        <v>0</v>
      </c>
      <c r="K33" s="9">
        <v>0</v>
      </c>
      <c r="L33" s="9">
        <v>1100000000</v>
      </c>
      <c r="M33" s="9">
        <v>0</v>
      </c>
      <c r="N33" s="16">
        <f t="shared" si="0"/>
        <v>1100000000</v>
      </c>
      <c r="O33" s="9">
        <v>1072500000</v>
      </c>
      <c r="P33" s="9">
        <v>27500000</v>
      </c>
      <c r="Q33" s="9">
        <v>746271622.63999999</v>
      </c>
      <c r="R33" s="9">
        <v>149169944.47</v>
      </c>
      <c r="S33" s="9">
        <v>149169944.47</v>
      </c>
      <c r="T33" s="10">
        <f t="shared" si="1"/>
        <v>353728377.36000001</v>
      </c>
      <c r="U33" s="11">
        <f t="shared" si="2"/>
        <v>0.67842874785454543</v>
      </c>
      <c r="V33" s="11">
        <f t="shared" si="3"/>
        <v>0.13560904042727273</v>
      </c>
      <c r="W33" s="11">
        <f t="shared" si="4"/>
        <v>0.13560904042727273</v>
      </c>
    </row>
    <row r="34" spans="1:23" ht="143.25" thickTop="1" thickBot="1">
      <c r="A34" s="7" t="s">
        <v>26</v>
      </c>
      <c r="B34" s="7" t="s">
        <v>51</v>
      </c>
      <c r="C34" s="7" t="s">
        <v>28</v>
      </c>
      <c r="D34" s="7" t="s">
        <v>17</v>
      </c>
      <c r="E34" s="7" t="s">
        <v>18</v>
      </c>
      <c r="F34" s="7" t="s">
        <v>23</v>
      </c>
      <c r="G34" s="7" t="s">
        <v>20</v>
      </c>
      <c r="H34" s="8" t="s">
        <v>52</v>
      </c>
      <c r="I34" s="9">
        <v>1000000000</v>
      </c>
      <c r="J34" s="9">
        <v>0</v>
      </c>
      <c r="K34" s="9">
        <v>0</v>
      </c>
      <c r="L34" s="9">
        <v>1000000000</v>
      </c>
      <c r="M34" s="9">
        <v>100000000</v>
      </c>
      <c r="N34" s="16">
        <f t="shared" si="0"/>
        <v>900000000</v>
      </c>
      <c r="O34" s="9">
        <v>892709312</v>
      </c>
      <c r="P34" s="9">
        <v>7290688</v>
      </c>
      <c r="Q34" s="9">
        <v>883235902</v>
      </c>
      <c r="R34" s="9">
        <v>675424489</v>
      </c>
      <c r="S34" s="9">
        <v>675424489</v>
      </c>
      <c r="T34" s="10">
        <f t="shared" si="1"/>
        <v>16764098</v>
      </c>
      <c r="U34" s="11">
        <f t="shared" si="2"/>
        <v>0.98137322444444441</v>
      </c>
      <c r="V34" s="11">
        <f t="shared" si="3"/>
        <v>0.75047165444444441</v>
      </c>
      <c r="W34" s="11">
        <f t="shared" si="4"/>
        <v>0.75047165444444441</v>
      </c>
    </row>
    <row r="35" spans="1:23" ht="96" thickTop="1" thickBot="1">
      <c r="A35" s="7" t="s">
        <v>26</v>
      </c>
      <c r="B35" s="7" t="s">
        <v>51</v>
      </c>
      <c r="C35" s="7" t="s">
        <v>28</v>
      </c>
      <c r="D35" s="7" t="s">
        <v>21</v>
      </c>
      <c r="E35" s="7" t="s">
        <v>18</v>
      </c>
      <c r="F35" s="7" t="s">
        <v>19</v>
      </c>
      <c r="G35" s="7" t="s">
        <v>20</v>
      </c>
      <c r="H35" s="8" t="s">
        <v>53</v>
      </c>
      <c r="I35" s="9">
        <v>1027000000</v>
      </c>
      <c r="J35" s="9">
        <v>0</v>
      </c>
      <c r="K35" s="9">
        <v>0</v>
      </c>
      <c r="L35" s="9">
        <v>1027000000</v>
      </c>
      <c r="M35" s="9">
        <v>100000000</v>
      </c>
      <c r="N35" s="16">
        <f t="shared" si="0"/>
        <v>927000000</v>
      </c>
      <c r="O35" s="9">
        <v>862851789.12</v>
      </c>
      <c r="P35" s="9">
        <v>64148210.880000003</v>
      </c>
      <c r="Q35" s="9">
        <v>700232340</v>
      </c>
      <c r="R35" s="9">
        <v>357915505.5</v>
      </c>
      <c r="S35" s="9">
        <v>357915505.5</v>
      </c>
      <c r="T35" s="10">
        <f t="shared" si="1"/>
        <v>226767660</v>
      </c>
      <c r="U35" s="11">
        <f t="shared" si="2"/>
        <v>0.75537469255663425</v>
      </c>
      <c r="V35" s="11">
        <f t="shared" si="3"/>
        <v>0.38610086893203882</v>
      </c>
      <c r="W35" s="11">
        <f t="shared" si="4"/>
        <v>0.38610086893203882</v>
      </c>
    </row>
    <row r="36" spans="1:23" ht="41.25" customHeight="1" thickTop="1" thickBot="1">
      <c r="A36" s="17"/>
      <c r="B36" s="17"/>
      <c r="C36" s="17"/>
      <c r="D36" s="17"/>
      <c r="E36" s="17"/>
      <c r="F36" s="17"/>
      <c r="G36" s="17"/>
      <c r="H36" s="18" t="s">
        <v>65</v>
      </c>
      <c r="I36" s="19">
        <f>SUM(I33:I35)</f>
        <v>3127000000</v>
      </c>
      <c r="J36" s="19">
        <f t="shared" ref="J36:S36" si="8">SUM(J33:J35)</f>
        <v>0</v>
      </c>
      <c r="K36" s="19">
        <f t="shared" si="8"/>
        <v>0</v>
      </c>
      <c r="L36" s="19">
        <f t="shared" si="8"/>
        <v>3127000000</v>
      </c>
      <c r="M36" s="19">
        <f t="shared" si="8"/>
        <v>200000000</v>
      </c>
      <c r="N36" s="22">
        <f t="shared" si="0"/>
        <v>2927000000</v>
      </c>
      <c r="O36" s="19">
        <f t="shared" si="8"/>
        <v>2828061101.1199999</v>
      </c>
      <c r="P36" s="19">
        <f t="shared" si="8"/>
        <v>98938898.879999995</v>
      </c>
      <c r="Q36" s="19">
        <f t="shared" si="8"/>
        <v>2329739864.6399999</v>
      </c>
      <c r="R36" s="19">
        <f t="shared" si="8"/>
        <v>1182509938.97</v>
      </c>
      <c r="S36" s="19">
        <f t="shared" si="8"/>
        <v>1182509938.97</v>
      </c>
      <c r="T36" s="20">
        <f t="shared" si="1"/>
        <v>597260135.36000013</v>
      </c>
      <c r="U36" s="21">
        <f t="shared" si="2"/>
        <v>0.79594802345063198</v>
      </c>
      <c r="V36" s="21">
        <f t="shared" si="3"/>
        <v>0.40400066244277416</v>
      </c>
      <c r="W36" s="21">
        <f t="shared" si="4"/>
        <v>0.40400066244277416</v>
      </c>
    </row>
    <row r="37" spans="1:23" ht="43.5" customHeight="1" thickTop="1" thickBot="1">
      <c r="A37" s="12"/>
      <c r="B37" s="12"/>
      <c r="C37" s="12"/>
      <c r="D37" s="12"/>
      <c r="E37" s="12"/>
      <c r="F37" s="12"/>
      <c r="G37" s="12"/>
      <c r="H37" s="13" t="s">
        <v>66</v>
      </c>
      <c r="I37" s="14">
        <f>+I9+I27+I32+I36</f>
        <v>113537000000</v>
      </c>
      <c r="J37" s="10">
        <f t="shared" ref="J37:S37" si="9">+J9+J27+J32+J36</f>
        <v>3222000000</v>
      </c>
      <c r="K37" s="10">
        <f t="shared" si="9"/>
        <v>3222000000</v>
      </c>
      <c r="L37" s="10">
        <f t="shared" si="9"/>
        <v>113537000000</v>
      </c>
      <c r="M37" s="10">
        <f t="shared" si="9"/>
        <v>3800000000</v>
      </c>
      <c r="N37" s="10">
        <f t="shared" si="9"/>
        <v>109737000000</v>
      </c>
      <c r="O37" s="14">
        <f t="shared" si="9"/>
        <v>107608706892.86</v>
      </c>
      <c r="P37" s="10">
        <f t="shared" si="9"/>
        <v>2128293107.1399999</v>
      </c>
      <c r="Q37" s="14">
        <f t="shared" si="9"/>
        <v>105993984735.38</v>
      </c>
      <c r="R37" s="14">
        <f t="shared" si="9"/>
        <v>30733163831.100002</v>
      </c>
      <c r="S37" s="14">
        <f t="shared" si="9"/>
        <v>30695143331.100002</v>
      </c>
      <c r="T37" s="14">
        <f>+N37-Q37</f>
        <v>3743015264.6199951</v>
      </c>
      <c r="U37" s="15">
        <f t="shared" si="2"/>
        <v>0.96589103707391311</v>
      </c>
      <c r="V37" s="15">
        <f t="shared" si="3"/>
        <v>0.28006200124935077</v>
      </c>
      <c r="W37" s="15">
        <f>+S37/N37</f>
        <v>0.27971553196369503</v>
      </c>
    </row>
    <row r="38" spans="1:23" ht="15.75" thickTop="1">
      <c r="A38" s="24" t="s">
        <v>72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T38" s="2"/>
      <c r="U38" s="1"/>
      <c r="V38" s="1"/>
      <c r="W38" s="1"/>
    </row>
    <row r="39" spans="1:23">
      <c r="A39" s="24" t="s">
        <v>73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T39" s="2"/>
      <c r="U39" s="1"/>
      <c r="V39" s="1"/>
      <c r="W39" s="1"/>
    </row>
    <row r="40" spans="1:23">
      <c r="A40" s="24" t="s">
        <v>74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T40" s="2"/>
      <c r="U40" s="1"/>
      <c r="V40" s="1"/>
      <c r="W40" s="1"/>
    </row>
    <row r="41" spans="1:23">
      <c r="A41" s="25" t="s">
        <v>75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T41" s="2"/>
      <c r="U41" s="1"/>
      <c r="V41" s="1"/>
      <c r="W41" s="1"/>
    </row>
    <row r="42" spans="1:23">
      <c r="T42" s="2"/>
      <c r="U42" s="2"/>
      <c r="V42" s="2"/>
      <c r="W42" s="2"/>
    </row>
    <row r="43" spans="1:23">
      <c r="T43" s="2"/>
      <c r="U43" s="2"/>
      <c r="V43" s="2"/>
      <c r="W43" s="2"/>
    </row>
    <row r="44" spans="1:23">
      <c r="T44" s="2"/>
      <c r="U44" s="2"/>
      <c r="V44" s="2"/>
      <c r="W44" s="2"/>
    </row>
    <row r="45" spans="1:23">
      <c r="T45" s="2"/>
      <c r="U45" s="2"/>
      <c r="V45" s="2"/>
      <c r="W45" s="2"/>
    </row>
    <row r="46" spans="1:23">
      <c r="T46" s="2"/>
      <c r="U46" s="2"/>
      <c r="V46" s="2"/>
      <c r="W46" s="2"/>
    </row>
    <row r="47" spans="1:23">
      <c r="T47" s="2"/>
      <c r="U47" s="2"/>
      <c r="V47" s="2"/>
      <c r="W47" s="2"/>
    </row>
    <row r="48" spans="1:23">
      <c r="T48" s="2"/>
      <c r="U48" s="2"/>
      <c r="V48" s="2"/>
      <c r="W48" s="2"/>
    </row>
    <row r="49" spans="20:23">
      <c r="T49" s="2"/>
      <c r="U49" s="2"/>
      <c r="V49" s="2"/>
      <c r="W49" s="2"/>
    </row>
    <row r="50" spans="20:23">
      <c r="T50" s="2"/>
      <c r="U50" s="2"/>
      <c r="V50" s="2"/>
      <c r="W50" s="2"/>
    </row>
    <row r="51" spans="20:23">
      <c r="T51" s="2"/>
      <c r="U51" s="2"/>
      <c r="V51" s="2"/>
      <c r="W51" s="2"/>
    </row>
    <row r="52" spans="20:23">
      <c r="T52" s="2"/>
      <c r="U52" s="2"/>
      <c r="V52" s="2"/>
      <c r="W52" s="2"/>
    </row>
    <row r="53" spans="20:23">
      <c r="T53" s="2"/>
      <c r="U53" s="2"/>
      <c r="V53" s="2"/>
      <c r="W53" s="2"/>
    </row>
    <row r="54" spans="20:23">
      <c r="T54" s="2"/>
      <c r="U54" s="2"/>
      <c r="V54" s="2"/>
      <c r="W54" s="2"/>
    </row>
    <row r="55" spans="20:23">
      <c r="T55" s="2"/>
      <c r="U55" s="2"/>
      <c r="V55" s="2"/>
      <c r="W55" s="2"/>
    </row>
    <row r="56" spans="20:23">
      <c r="T56" s="2"/>
      <c r="U56" s="2"/>
      <c r="V56" s="2"/>
      <c r="W56" s="2"/>
    </row>
    <row r="57" spans="20:23">
      <c r="T57" s="2"/>
      <c r="U57" s="2"/>
      <c r="V57" s="2"/>
      <c r="W57" s="2"/>
    </row>
    <row r="58" spans="20:23">
      <c r="T58" s="2"/>
      <c r="U58" s="2"/>
      <c r="V58" s="2"/>
      <c r="W58" s="2"/>
    </row>
    <row r="59" spans="20:23">
      <c r="T59" s="2"/>
      <c r="U59" s="2"/>
      <c r="V59" s="2"/>
      <c r="W59" s="2"/>
    </row>
    <row r="60" spans="20:23">
      <c r="T60" s="2"/>
      <c r="U60" s="2"/>
      <c r="V60" s="2"/>
      <c r="W60" s="2"/>
    </row>
    <row r="61" spans="20:23">
      <c r="T61" s="2"/>
      <c r="U61" s="2"/>
      <c r="V61" s="2"/>
      <c r="W61" s="2"/>
    </row>
    <row r="62" spans="20:23">
      <c r="T62" s="2"/>
      <c r="U62" s="2"/>
      <c r="V62" s="2"/>
      <c r="W62" s="2"/>
    </row>
    <row r="63" spans="20:23">
      <c r="T63" s="2"/>
      <c r="U63" s="2"/>
      <c r="V63" s="2"/>
      <c r="W63" s="2"/>
    </row>
    <row r="64" spans="20:23">
      <c r="T64" s="2"/>
      <c r="U64" s="2"/>
      <c r="V64" s="2"/>
      <c r="W64" s="2"/>
    </row>
    <row r="65" spans="20:23">
      <c r="T65" s="2"/>
      <c r="U65" s="2"/>
      <c r="V65" s="2"/>
      <c r="W65" s="2"/>
    </row>
    <row r="66" spans="20:23">
      <c r="T66" s="2"/>
      <c r="U66" s="2"/>
      <c r="V66" s="2"/>
      <c r="W66" s="2"/>
    </row>
    <row r="67" spans="20:23">
      <c r="T67" s="2"/>
      <c r="U67" s="2"/>
      <c r="V67" s="2"/>
      <c r="W67" s="2"/>
    </row>
    <row r="68" spans="20:23">
      <c r="T68" s="2"/>
      <c r="U68" s="2"/>
      <c r="V68" s="2"/>
      <c r="W68" s="2"/>
    </row>
    <row r="69" spans="20:23">
      <c r="T69" s="2"/>
      <c r="U69" s="2"/>
      <c r="V69" s="2"/>
      <c r="W69" s="2"/>
    </row>
    <row r="70" spans="20:23">
      <c r="T70" s="2"/>
      <c r="U70" s="2"/>
      <c r="V70" s="2"/>
      <c r="W70" s="2"/>
    </row>
    <row r="71" spans="20:23">
      <c r="T71" s="2"/>
      <c r="U71" s="2"/>
      <c r="V71" s="2"/>
      <c r="W71" s="2"/>
    </row>
    <row r="72" spans="20:23">
      <c r="T72" s="2"/>
      <c r="U72" s="2"/>
      <c r="V72" s="2"/>
      <c r="W72" s="2"/>
    </row>
    <row r="73" spans="20:23">
      <c r="T73" s="2"/>
      <c r="U73" s="2"/>
      <c r="V73" s="2"/>
      <c r="W73" s="2"/>
    </row>
    <row r="74" spans="20:23">
      <c r="T74" s="2"/>
      <c r="U74" s="2"/>
      <c r="V74" s="2"/>
      <c r="W74" s="2"/>
    </row>
    <row r="75" spans="20:23">
      <c r="T75" s="2"/>
      <c r="U75" s="2"/>
      <c r="V75" s="2"/>
      <c r="W75" s="2"/>
    </row>
    <row r="76" spans="20:23">
      <c r="T76" s="2"/>
      <c r="U76" s="2"/>
      <c r="V76" s="2"/>
      <c r="W76" s="2"/>
    </row>
    <row r="77" spans="20:23">
      <c r="T77" s="2"/>
      <c r="U77" s="2"/>
      <c r="V77" s="2"/>
      <c r="W77" s="2"/>
    </row>
    <row r="78" spans="20:23">
      <c r="T78" s="2"/>
      <c r="U78" s="2"/>
      <c r="V78" s="2"/>
      <c r="W78" s="2"/>
    </row>
    <row r="79" spans="20:23">
      <c r="T79" s="2"/>
      <c r="U79" s="2"/>
      <c r="V79" s="2"/>
      <c r="W79" s="2"/>
    </row>
    <row r="80" spans="20:23">
      <c r="T80" s="2"/>
      <c r="U80" s="2"/>
      <c r="V80" s="2"/>
      <c r="W80" s="2"/>
    </row>
    <row r="81" spans="20:23">
      <c r="T81" s="2"/>
      <c r="U81" s="2"/>
      <c r="V81" s="2"/>
      <c r="W81" s="2"/>
    </row>
    <row r="82" spans="20:23">
      <c r="T82" s="2"/>
      <c r="U82" s="2"/>
      <c r="V82" s="2"/>
      <c r="W82" s="2"/>
    </row>
    <row r="83" spans="20:23">
      <c r="T83" s="2"/>
      <c r="U83" s="2"/>
      <c r="V83" s="2"/>
      <c r="W83" s="2"/>
    </row>
    <row r="84" spans="20:23">
      <c r="T84" s="2"/>
      <c r="U84" s="2"/>
      <c r="V84" s="2"/>
      <c r="W84" s="2"/>
    </row>
    <row r="85" spans="20:23">
      <c r="T85" s="2"/>
      <c r="U85" s="2"/>
      <c r="V85" s="2"/>
      <c r="W85" s="2"/>
    </row>
    <row r="86" spans="20:23">
      <c r="T86" s="2"/>
      <c r="U86" s="2"/>
      <c r="V86" s="2"/>
      <c r="W86" s="2"/>
    </row>
    <row r="87" spans="20:23">
      <c r="T87" s="2"/>
      <c r="U87" s="2"/>
      <c r="V87" s="2"/>
      <c r="W87" s="2"/>
    </row>
    <row r="88" spans="20:23">
      <c r="T88" s="2"/>
      <c r="U88" s="2"/>
      <c r="V88" s="2"/>
      <c r="W88" s="2"/>
    </row>
    <row r="89" spans="20:23">
      <c r="T89" s="2"/>
      <c r="U89" s="2"/>
      <c r="V89" s="2"/>
      <c r="W89" s="2"/>
    </row>
    <row r="90" spans="20:23">
      <c r="T90" s="2"/>
      <c r="U90" s="2"/>
      <c r="V90" s="2"/>
      <c r="W90" s="2"/>
    </row>
    <row r="91" spans="20:23">
      <c r="T91" s="2"/>
      <c r="U91" s="2"/>
      <c r="V91" s="2"/>
      <c r="W91" s="2"/>
    </row>
    <row r="92" spans="20:23">
      <c r="T92" s="2"/>
      <c r="U92" s="2"/>
      <c r="V92" s="2"/>
      <c r="W92" s="2"/>
    </row>
    <row r="93" spans="20:23">
      <c r="T93" s="2"/>
      <c r="U93" s="2"/>
      <c r="V93" s="2"/>
      <c r="W93" s="2"/>
    </row>
    <row r="94" spans="20:23">
      <c r="T94" s="2"/>
      <c r="U94" s="2"/>
      <c r="V94" s="2"/>
      <c r="W94" s="2"/>
    </row>
    <row r="95" spans="20:23">
      <c r="T95" s="2"/>
      <c r="U95" s="2"/>
      <c r="V95" s="2"/>
      <c r="W95" s="2"/>
    </row>
    <row r="96" spans="20:23">
      <c r="T96" s="2"/>
      <c r="U96" s="2"/>
      <c r="V96" s="2"/>
      <c r="W96" s="2"/>
    </row>
  </sheetData>
  <mergeCells count="4">
    <mergeCell ref="A1:W1"/>
    <mergeCell ref="A2:W2"/>
    <mergeCell ref="A3:W3"/>
    <mergeCell ref="S4:W4"/>
  </mergeCells>
  <printOptions horizontalCentered="1"/>
  <pageMargins left="0.78740157480314965" right="0.19685039370078741" top="0.78740157480314965" bottom="0.78740157480314965" header="0.78740157480314965" footer="0.78740157480314965"/>
  <pageSetup paperSize="14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 </vt:lpstr>
      <vt:lpstr>'GASTOS DE INVERSIÓN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2018-09-05T16:40:32Z</cp:lastPrinted>
  <dcterms:created xsi:type="dcterms:W3CDTF">2018-09-03T12:56:46Z</dcterms:created>
  <dcterms:modified xsi:type="dcterms:W3CDTF">2018-09-05T20:16:29Z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