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<sst xmlns="http://schemas.openxmlformats.org/spreadsheetml/2006/main" count="78" uniqueCount="41">
  <si>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</si>
  <si>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</si>
  <si>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</si>
  <si>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</si>
  <si>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</si>
  <si>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</si>
  <si>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</si>
  <si>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</si>
  <si>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</si>
  <si>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</si>
  <si>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</si>
  <si>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</si>
  <si>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</si>
  <si>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</si>
  <si>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</si>
  <si>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</si>
  <si>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</si>
  <si>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</si>
  <si>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</si>
  <si>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</si>
  <si>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</si>
  <si>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</si>
  <si>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</si>
  <si>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</si>
  <si>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</si>
  <si>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</si>
  <si>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</si>
  <si>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</si>
  <si>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</si>
  <si>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 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</si>
  <si>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</si>
  <si>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</si>
  <si>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</si>
  <si>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APROPIACIÓN VIGENTE DESPUES DE BLOQUEOS</t>
  </si>
  <si>
    <t>APR.BLOQUEADA</t>
  </si>
  <si>
    <t>INFORME DE EJECUCIÓN PRESUPUESTAL ACUMULADA ABRIL 30 DE 2018</t>
  </si>
  <si>
    <t>APLAZAMIENTOS  (Decreto 662 del 17 de abril de 2018</t>
  </si>
  <si>
    <t>APROPIACION VIGENTE DESPUES DE APLAZAMIENTOS</t>
  </si>
  <si>
    <t>APROPIACION VIGENTE DESPUES DE BLOQUEOS Y APLAZAMIENTOS</t>
  </si>
  <si>
    <t>APR.BLOQUEADA Y CON  APLAZAMIENTOS</t>
  </si>
  <si>
    <t>FECHA DE GENERACIÓN: MAYO 02 DE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</si>
</sst>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9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b/>
      <sz val="12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b/>
      <sz val="8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 Narrow"/>
      <family val="2"/>
    </font>
    <font>
      <b/>
      <sz val="9"/>
      <color theme="1" tint="0.04998999834060669"/>
      <name val="Arial"/>
      <family val="2"/>
    </font>
    <font>
      <sz val="11"/>
      <color theme="1" tint="0.04998999834060669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10" fontId="62" fillId="33" borderId="0" xfId="0" applyNumberFormat="1" applyFont="1" applyFill="1" applyBorder="1" applyAlignment="1">
      <alignment horizontal="right" vertical="center" wrapText="1"/>
    </xf>
    <xf numFmtId="10" fontId="6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3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0" fontId="63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4" fontId="7" fillId="33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4" fillId="34" borderId="13" xfId="0" applyFont="1" applyFill="1" applyBorder="1" applyAlignment="1">
      <alignment/>
    </xf>
    <xf numFmtId="0" fontId="64" fillId="35" borderId="14" xfId="0" applyFont="1" applyFill="1" applyBorder="1" applyAlignment="1">
      <alignment horizontal="center" vertical="center"/>
    </xf>
    <xf numFmtId="4" fontId="64" fillId="36" borderId="14" xfId="0" applyNumberFormat="1" applyFont="1" applyFill="1" applyBorder="1" applyAlignment="1">
      <alignment horizontal="center" vertical="justify" wrapText="1"/>
    </xf>
    <xf numFmtId="0" fontId="64" fillId="37" borderId="14" xfId="0" applyFont="1" applyFill="1" applyBorder="1" applyAlignment="1">
      <alignment horizontal="center" vertical="justify" wrapText="1"/>
    </xf>
    <xf numFmtId="4" fontId="64" fillId="38" borderId="14" xfId="0" applyNumberFormat="1" applyFont="1" applyFill="1" applyBorder="1" applyAlignment="1">
      <alignment horizontal="center" vertical="justify" wrapText="1"/>
    </xf>
    <xf numFmtId="0" fontId="64" fillId="39" borderId="14" xfId="0" applyFont="1" applyFill="1" applyBorder="1" applyAlignment="1">
      <alignment horizontal="center" vertical="justify"/>
    </xf>
    <xf numFmtId="0" fontId="64" fillId="40" borderId="15" xfId="0" applyFont="1" applyFill="1" applyBorder="1" applyAlignment="1">
      <alignment horizontal="center" vertical="justify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10" fontId="5" fillId="33" borderId="12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/>
    </xf>
    <xf numFmtId="10" fontId="0" fillId="0" borderId="12" xfId="0" applyNumberFormat="1" applyFont="1" applyFill="1" applyBorder="1" applyAlignment="1">
      <alignment horizontal="right" vertical="center" wrapText="1"/>
    </xf>
    <xf numFmtId="10" fontId="5" fillId="0" borderId="12" xfId="0" applyNumberFormat="1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left" vertical="center"/>
    </xf>
    <xf numFmtId="4" fontId="7" fillId="33" borderId="19" xfId="0" applyNumberFormat="1" applyFont="1" applyFill="1" applyBorder="1" applyAlignment="1">
      <alignment horizontal="right" vertical="center" wrapText="1"/>
    </xf>
    <xf numFmtId="10" fontId="62" fillId="33" borderId="19" xfId="0" applyNumberFormat="1" applyFont="1" applyFill="1" applyBorder="1" applyAlignment="1">
      <alignment horizontal="right" vertical="center" wrapText="1"/>
    </xf>
    <xf numFmtId="10" fontId="5" fillId="33" borderId="20" xfId="0" applyNumberFormat="1" applyFont="1" applyFill="1" applyBorder="1" applyAlignment="1">
      <alignment horizontal="right" vertical="center" wrapText="1"/>
    </xf>
    <xf numFmtId="0" fontId="65" fillId="41" borderId="13" xfId="0" applyFont="1" applyFill="1" applyBorder="1" applyAlignment="1">
      <alignment/>
    </xf>
    <xf numFmtId="0" fontId="66" fillId="42" borderId="14" xfId="0" applyFont="1" applyFill="1" applyBorder="1" applyAlignment="1">
      <alignment horizontal="center" vertical="center"/>
    </xf>
    <xf numFmtId="4" fontId="66" fillId="43" borderId="14" xfId="0" applyNumberFormat="1" applyFont="1" applyFill="1" applyBorder="1" applyAlignment="1">
      <alignment horizontal="center" vertical="justify" wrapText="1"/>
    </xf>
    <xf numFmtId="0" fontId="67" fillId="44" borderId="14" xfId="0" applyFont="1" applyFill="1" applyBorder="1" applyAlignment="1">
      <alignment horizontal="center" vertical="justify" wrapText="1"/>
    </xf>
    <xf numFmtId="0" fontId="67" fillId="45" borderId="14" xfId="0" applyFont="1" applyFill="1" applyBorder="1" applyAlignment="1">
      <alignment horizontal="center" vertical="justify"/>
    </xf>
    <xf numFmtId="0" fontId="67" fillId="46" borderId="15" xfId="0" applyFont="1" applyFill="1" applyBorder="1" applyAlignment="1">
      <alignment horizontal="center" vertical="justify"/>
    </xf>
    <xf numFmtId="4" fontId="9" fillId="0" borderId="11" xfId="0" applyNumberFormat="1" applyFont="1" applyBorder="1" applyAlignment="1">
      <alignment/>
    </xf>
    <xf numFmtId="10" fontId="7" fillId="33" borderId="12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Fill="1" applyBorder="1" applyAlignment="1">
      <alignment horizontal="right" vertical="center" wrapText="1"/>
    </xf>
    <xf numFmtId="10" fontId="7" fillId="0" borderId="12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/>
    </xf>
    <xf numFmtId="0" fontId="13" fillId="33" borderId="19" xfId="0" applyFont="1" applyFill="1" applyBorder="1" applyAlignment="1">
      <alignment vertical="center"/>
    </xf>
    <xf numFmtId="10" fontId="7" fillId="33" borderId="19" xfId="0" applyNumberFormat="1" applyFont="1" applyFill="1" applyBorder="1" applyAlignment="1">
      <alignment horizontal="right" vertical="center" wrapText="1"/>
    </xf>
    <xf numFmtId="10" fontId="7" fillId="33" borderId="20" xfId="0" applyNumberFormat="1" applyFont="1" applyFill="1" applyBorder="1" applyAlignment="1">
      <alignment horizontal="right" vertical="center" wrapText="1"/>
    </xf>
    <xf numFmtId="0" fontId="68" fillId="47" borderId="13" xfId="0" applyFont="1" applyFill="1" applyBorder="1" applyAlignment="1">
      <alignment/>
    </xf>
    <xf numFmtId="0" fontId="67" fillId="48" borderId="14" xfId="0" applyFont="1" applyFill="1" applyBorder="1" applyAlignment="1">
      <alignment horizontal="center" vertical="center"/>
    </xf>
    <xf numFmtId="4" fontId="67" fillId="49" borderId="14" xfId="0" applyNumberFormat="1" applyFont="1" applyFill="1" applyBorder="1" applyAlignment="1">
      <alignment horizontal="center" vertical="justify" wrapText="1"/>
    </xf>
    <xf numFmtId="4" fontId="67" fillId="50" borderId="14" xfId="0" applyNumberFormat="1" applyFont="1" applyFill="1" applyBorder="1" applyAlignment="1">
      <alignment horizontal="center" vertical="justify" wrapText="1"/>
    </xf>
    <xf numFmtId="4" fontId="67" fillId="51" borderId="15" xfId="0" applyNumberFormat="1" applyFont="1" applyFill="1" applyBorder="1" applyAlignment="1">
      <alignment horizontal="center" vertical="justify" wrapText="1"/>
    </xf>
    <xf numFmtId="0" fontId="67" fillId="52" borderId="14" xfId="0" applyFont="1" applyFill="1" applyBorder="1" applyAlignment="1">
      <alignment horizontal="center" vertical="justify" wrapText="1"/>
    </xf>
    <xf numFmtId="0" fontId="67" fillId="53" borderId="14" xfId="0" applyFont="1" applyFill="1" applyBorder="1" applyAlignment="1">
      <alignment horizontal="center" vertical="justify"/>
    </xf>
    <xf numFmtId="0" fontId="67" fillId="54" borderId="15" xfId="0" applyFont="1" applyFill="1" applyBorder="1" applyAlignment="1">
      <alignment horizontal="center" vertical="justify"/>
    </xf>
    <xf numFmtId="4" fontId="0" fillId="0" borderId="11" xfId="0" applyNumberFormat="1" applyFont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4" fontId="7" fillId="33" borderId="20" xfId="0" applyNumberFormat="1" applyFont="1" applyFill="1" applyBorder="1" applyAlignment="1">
      <alignment horizontal="right" vertical="center" wrapText="1"/>
    </xf>
    <xf numFmtId="0" fontId="66" fillId="55" borderId="13" xfId="0" applyFont="1" applyFill="1" applyBorder="1" applyAlignment="1">
      <alignment horizontal="center" vertical="justify" wrapText="1"/>
    </xf>
    <xf numFmtId="4" fontId="9" fillId="0" borderId="16" xfId="0" applyNumberFormat="1" applyFont="1" applyBorder="1" applyAlignment="1">
      <alignment/>
    </xf>
    <xf numFmtId="4" fontId="7" fillId="33" borderId="1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0" fontId="64" fillId="56" borderId="13" xfId="0" applyFont="1" applyFill="1" applyBorder="1" applyAlignment="1">
      <alignment horizontal="center" vertical="justify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3">
      <selection activeCell="M45" sqref="M45"/>
    </sheetView>
  </sheetViews>
  <sheetFormatPr defaultColWidth="11.421875" defaultRowHeight="12.75"/>
  <cols>
    <col min="1" max="1" width="2.57421875" style="0" customWidth="1"/>
    <col min="2" max="2" width="21.00390625" style="0" customWidth="1"/>
    <col min="3" max="3" width="17.28125" style="0" customWidth="1"/>
    <col min="4" max="4" width="17.140625" style="0" customWidth="1"/>
    <col min="5" max="5" width="16.28125" style="0" customWidth="1"/>
    <col min="6" max="7" width="17.140625" style="0" customWidth="1"/>
    <col min="8" max="9" width="16.7109375" style="0" customWidth="1"/>
    <col min="10" max="10" width="17.140625" style="0" customWidth="1"/>
    <col min="11" max="11" width="8.28125" style="0" customWidth="1"/>
    <col min="12" max="12" width="7.00390625" style="0" customWidth="1"/>
    <col min="13" max="13" width="7.140625" style="0" customWidth="1"/>
    <col min="15" max="15" width="17.421875" style="0" bestFit="1" customWidth="1"/>
  </cols>
  <sheetData>
    <row r="1" spans="1:14" ht="15">
      <c r="A1" s="107" t="s">
        <v>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0" t="s">
        <v>29</v>
      </c>
    </row>
    <row r="2" spans="1:13" ht="15">
      <c r="A2" s="107" t="s">
        <v>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4" customHeight="1" thickBot="1">
      <c r="A3" s="44"/>
      <c r="B3" s="44"/>
      <c r="C3" s="45"/>
      <c r="D3" s="45"/>
      <c r="E3" s="45"/>
      <c r="F3" s="45"/>
      <c r="G3" s="45"/>
      <c r="H3" s="45"/>
      <c r="I3" s="45"/>
      <c r="J3" s="47" t="s">
        <v>40</v>
      </c>
      <c r="K3" s="46"/>
      <c r="L3" s="46"/>
      <c r="M3" s="46"/>
    </row>
    <row r="4" spans="1:13" ht="46.5" customHeight="1" thickBot="1" thickTop="1">
      <c r="A4" s="48"/>
      <c r="B4" s="49" t="s">
        <v>8</v>
      </c>
      <c r="C4" s="50" t="s">
        <v>25</v>
      </c>
      <c r="D4" s="51" t="s">
        <v>12</v>
      </c>
      <c r="E4" s="52" t="s">
        <v>39</v>
      </c>
      <c r="F4" s="52" t="s">
        <v>38</v>
      </c>
      <c r="G4" s="51" t="s">
        <v>19</v>
      </c>
      <c r="H4" s="51" t="s">
        <v>17</v>
      </c>
      <c r="I4" s="51" t="s">
        <v>22</v>
      </c>
      <c r="J4" s="102" t="s">
        <v>13</v>
      </c>
      <c r="K4" s="51" t="s">
        <v>16</v>
      </c>
      <c r="L4" s="53" t="s">
        <v>14</v>
      </c>
      <c r="M4" s="54" t="s">
        <v>15</v>
      </c>
    </row>
    <row r="5" spans="1:13" ht="10.5" customHeight="1">
      <c r="A5" s="55"/>
      <c r="B5" s="31"/>
      <c r="C5" s="31"/>
      <c r="D5" s="36"/>
      <c r="E5" s="36"/>
      <c r="F5" s="36"/>
      <c r="G5" s="36"/>
      <c r="H5" s="36"/>
      <c r="I5" s="36"/>
      <c r="J5" s="55"/>
      <c r="K5" s="36"/>
      <c r="L5" s="36"/>
      <c r="M5" s="56"/>
    </row>
    <row r="6" spans="1:13" ht="23.25" customHeight="1">
      <c r="A6" s="57" t="s">
        <v>4</v>
      </c>
      <c r="B6" s="21" t="s">
        <v>0</v>
      </c>
      <c r="C6" s="12">
        <f>+C22+C37</f>
        <v>363058641598</v>
      </c>
      <c r="D6" s="12">
        <f aca="true" t="shared" si="0" ref="D6:I6">SUM(D7:D10)</f>
        <v>363058641598</v>
      </c>
      <c r="E6" s="12">
        <f t="shared" si="0"/>
        <v>4986228000</v>
      </c>
      <c r="F6" s="12">
        <f t="shared" si="0"/>
        <v>358072413598</v>
      </c>
      <c r="G6" s="12">
        <f t="shared" si="0"/>
        <v>239607254384.14</v>
      </c>
      <c r="H6" s="12">
        <f t="shared" si="0"/>
        <v>102903389654.01</v>
      </c>
      <c r="I6" s="12">
        <f t="shared" si="0"/>
        <v>102874356060.16</v>
      </c>
      <c r="J6" s="103">
        <f>+F6-G6</f>
        <v>118465159213.85999</v>
      </c>
      <c r="K6" s="18">
        <f>+G6/F6</f>
        <v>0.6691586541853565</v>
      </c>
      <c r="L6" s="18">
        <f>+H6/F6</f>
        <v>0.2873815064947655</v>
      </c>
      <c r="M6" s="58">
        <f>+I6/F6</f>
        <v>0.2873004234714791</v>
      </c>
    </row>
    <row r="7" spans="1:13" ht="21.75" customHeight="1">
      <c r="A7" s="59"/>
      <c r="B7" s="22" t="s">
        <v>1</v>
      </c>
      <c r="C7" s="13">
        <f>+C23+C38</f>
        <v>54176937657</v>
      </c>
      <c r="D7" s="13">
        <f aca="true" t="shared" si="1" ref="D7:I9">+D23+D38</f>
        <v>54176937657</v>
      </c>
      <c r="E7" s="13">
        <f t="shared" si="1"/>
        <v>540453657</v>
      </c>
      <c r="F7" s="13">
        <f t="shared" si="1"/>
        <v>53636484000</v>
      </c>
      <c r="G7" s="13">
        <f t="shared" si="1"/>
        <v>21427084475.73</v>
      </c>
      <c r="H7" s="13">
        <f t="shared" si="1"/>
        <v>15636021444.220001</v>
      </c>
      <c r="I7" s="13">
        <f t="shared" si="1"/>
        <v>15610139212.220001</v>
      </c>
      <c r="J7" s="104">
        <f>+F7-G7</f>
        <v>32209399524.27</v>
      </c>
      <c r="K7" s="30">
        <f>+G7/F7</f>
        <v>0.3994871191730241</v>
      </c>
      <c r="L7" s="30">
        <f>+H7/F7</f>
        <v>0.2915183896882577</v>
      </c>
      <c r="M7" s="60">
        <f>+I7/F7</f>
        <v>0.2910358406829948</v>
      </c>
    </row>
    <row r="8" spans="1:13" ht="24" customHeight="1">
      <c r="A8" s="59"/>
      <c r="B8" s="22" t="s">
        <v>2</v>
      </c>
      <c r="C8" s="13">
        <f>+C24+C39</f>
        <v>30513168000</v>
      </c>
      <c r="D8" s="13">
        <f t="shared" si="1"/>
        <v>30513168000</v>
      </c>
      <c r="E8" s="13">
        <f t="shared" si="1"/>
        <v>0</v>
      </c>
      <c r="F8" s="13">
        <f t="shared" si="1"/>
        <v>30513168000</v>
      </c>
      <c r="G8" s="13">
        <f t="shared" si="1"/>
        <v>24493645632.8</v>
      </c>
      <c r="H8" s="13">
        <f t="shared" si="1"/>
        <v>19898261869.84</v>
      </c>
      <c r="I8" s="13">
        <f t="shared" si="1"/>
        <v>19895110507.99</v>
      </c>
      <c r="J8" s="104">
        <f>+F8-G8</f>
        <v>6019522367.200001</v>
      </c>
      <c r="K8" s="30">
        <f>+G8/F8</f>
        <v>0.8027237824928568</v>
      </c>
      <c r="L8" s="30">
        <f>+H8/F8</f>
        <v>0.65212048351846</v>
      </c>
      <c r="M8" s="60">
        <f>+I8/F8</f>
        <v>0.6520172047684463</v>
      </c>
    </row>
    <row r="9" spans="1:13" ht="25.5" customHeight="1">
      <c r="A9" s="59"/>
      <c r="B9" s="22" t="s">
        <v>9</v>
      </c>
      <c r="C9" s="13">
        <f>+C25+C40</f>
        <v>86450827845</v>
      </c>
      <c r="D9" s="13">
        <f t="shared" si="1"/>
        <v>86450827845</v>
      </c>
      <c r="E9" s="13">
        <f t="shared" si="1"/>
        <v>4445774343</v>
      </c>
      <c r="F9" s="13">
        <f t="shared" si="1"/>
        <v>82005053502</v>
      </c>
      <c r="G9" s="13">
        <f t="shared" si="1"/>
        <v>22355616179.61</v>
      </c>
      <c r="H9" s="13">
        <f t="shared" si="1"/>
        <v>21677438017.61</v>
      </c>
      <c r="I9" s="13">
        <f t="shared" si="1"/>
        <v>21677438017.61</v>
      </c>
      <c r="J9" s="104">
        <f>+F9-G9</f>
        <v>59649437322.39</v>
      </c>
      <c r="K9" s="30">
        <f>+G9/F9</f>
        <v>0.2726126650117334</v>
      </c>
      <c r="L9" s="30">
        <f>+H9/F9</f>
        <v>0.26434270928292625</v>
      </c>
      <c r="M9" s="60">
        <f>+I9/F9</f>
        <v>0.26434270928292625</v>
      </c>
    </row>
    <row r="10" spans="1:13" ht="24.75" customHeight="1">
      <c r="A10" s="59"/>
      <c r="B10" s="22" t="s">
        <v>10</v>
      </c>
      <c r="C10" s="13">
        <f aca="true" t="shared" si="2" ref="C10:I10">+C26</f>
        <v>191917708096</v>
      </c>
      <c r="D10" s="13">
        <f t="shared" si="2"/>
        <v>191917708096</v>
      </c>
      <c r="E10" s="13">
        <f>+E26</f>
        <v>0</v>
      </c>
      <c r="F10" s="13">
        <f>+F26</f>
        <v>191917708096</v>
      </c>
      <c r="G10" s="13">
        <f>+G26</f>
        <v>171330908096</v>
      </c>
      <c r="H10" s="13">
        <f t="shared" si="2"/>
        <v>45691668322.34</v>
      </c>
      <c r="I10" s="13">
        <f t="shared" si="2"/>
        <v>45691668322.34</v>
      </c>
      <c r="J10" s="104">
        <f>+F10-G10</f>
        <v>20586800000</v>
      </c>
      <c r="K10" s="30">
        <f>+G10/F10</f>
        <v>0.8927311074926855</v>
      </c>
      <c r="L10" s="30">
        <f>+H10/F10</f>
        <v>0.2380794809173334</v>
      </c>
      <c r="M10" s="60">
        <f>+I10/F10</f>
        <v>0.2380794809173334</v>
      </c>
    </row>
    <row r="11" spans="1:13" ht="6.75" customHeight="1">
      <c r="A11" s="59"/>
      <c r="B11" s="14"/>
      <c r="C11" s="13"/>
      <c r="D11" s="13"/>
      <c r="E11" s="13"/>
      <c r="F11" s="13"/>
      <c r="G11" s="13"/>
      <c r="H11" s="13"/>
      <c r="I11" s="13"/>
      <c r="J11" s="105"/>
      <c r="K11" s="5"/>
      <c r="L11" s="19"/>
      <c r="M11" s="61"/>
    </row>
    <row r="12" spans="1:13" ht="37.5" customHeight="1">
      <c r="A12" s="62" t="s">
        <v>5</v>
      </c>
      <c r="B12" s="21" t="s">
        <v>3</v>
      </c>
      <c r="C12" s="12">
        <f aca="true" t="shared" si="3" ref="C12:I12">+C28+C41</f>
        <v>113537000000</v>
      </c>
      <c r="D12" s="12">
        <f t="shared" si="3"/>
        <v>113537000000</v>
      </c>
      <c r="E12" s="12">
        <f t="shared" si="3"/>
        <v>3800000000</v>
      </c>
      <c r="F12" s="12">
        <f t="shared" si="3"/>
        <v>109737000000</v>
      </c>
      <c r="G12" s="12">
        <f t="shared" si="3"/>
        <v>95196542281.6</v>
      </c>
      <c r="H12" s="12">
        <f t="shared" si="3"/>
        <v>4467659505.57</v>
      </c>
      <c r="I12" s="12">
        <f t="shared" si="3"/>
        <v>4446135707.57</v>
      </c>
      <c r="J12" s="103">
        <f>+F12-G12</f>
        <v>14540457718.399994</v>
      </c>
      <c r="K12" s="18">
        <f>+G12/F12</f>
        <v>0.8674972186372873</v>
      </c>
      <c r="L12" s="18">
        <f>+H12/F12</f>
        <v>0.04071242612400557</v>
      </c>
      <c r="M12" s="58">
        <f>+I12/F12</f>
        <v>0.040516286280561704</v>
      </c>
    </row>
    <row r="13" spans="1:13" ht="11.25" customHeight="1">
      <c r="A13" s="63"/>
      <c r="B13" s="15"/>
      <c r="C13" s="16"/>
      <c r="D13" s="17"/>
      <c r="E13" s="17"/>
      <c r="F13" s="17"/>
      <c r="G13" s="17"/>
      <c r="H13" s="17"/>
      <c r="I13" s="17"/>
      <c r="J13" s="105"/>
      <c r="K13" s="5"/>
      <c r="L13" s="5"/>
      <c r="M13" s="61"/>
    </row>
    <row r="14" spans="1:13" ht="19.5" customHeight="1" thickBot="1">
      <c r="A14" s="64" t="s">
        <v>6</v>
      </c>
      <c r="B14" s="65" t="s">
        <v>7</v>
      </c>
      <c r="C14" s="66">
        <f>+C30+C43</f>
        <v>476595641598</v>
      </c>
      <c r="D14" s="66">
        <f>+D6+D12</f>
        <v>476595641598</v>
      </c>
      <c r="E14" s="66">
        <f>+E6+E12</f>
        <v>8786228000</v>
      </c>
      <c r="F14" s="66">
        <f>+F30+F43</f>
        <v>467809413598</v>
      </c>
      <c r="G14" s="66">
        <f>+G6+G12</f>
        <v>334803796665.74</v>
      </c>
      <c r="H14" s="66">
        <f>+H6+H12</f>
        <v>107371049159.57999</v>
      </c>
      <c r="I14" s="66">
        <f>+I6+I12</f>
        <v>107320491767.73001</v>
      </c>
      <c r="J14" s="106">
        <f>+F14-G14</f>
        <v>133005616932.26001</v>
      </c>
      <c r="K14" s="67">
        <f>+G14/F14</f>
        <v>0.7156841802107151</v>
      </c>
      <c r="L14" s="67">
        <f>+H14/F14</f>
        <v>0.2295187870072374</v>
      </c>
      <c r="M14" s="68">
        <f>+I14/F14</f>
        <v>0.22941071438111998</v>
      </c>
    </row>
    <row r="15" spans="3:13" ht="9.75" customHeight="1" thickTop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25">
      <c r="A16" s="109" t="s">
        <v>26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ht="15" customHeight="1">
      <c r="A17" s="109" t="s">
        <v>35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ht="11.25" customHeight="1" hidden="1" thickBo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3:13" ht="28.5" customHeight="1" thickBot="1">
      <c r="C19" s="1"/>
      <c r="D19" s="1"/>
      <c r="E19" s="1"/>
      <c r="F19" s="1"/>
      <c r="G19" s="1"/>
      <c r="H19" s="1"/>
      <c r="I19" s="2"/>
      <c r="J19" s="7"/>
      <c r="K19" s="7"/>
      <c r="L19" s="7"/>
      <c r="M19" s="7"/>
    </row>
    <row r="20" spans="1:13" ht="48.75" customHeight="1" thickBot="1" thickTop="1">
      <c r="A20" s="69"/>
      <c r="B20" s="70" t="s">
        <v>8</v>
      </c>
      <c r="C20" s="71" t="s">
        <v>25</v>
      </c>
      <c r="D20" s="71" t="s">
        <v>12</v>
      </c>
      <c r="E20" s="71" t="s">
        <v>36</v>
      </c>
      <c r="F20" s="71" t="s">
        <v>37</v>
      </c>
      <c r="G20" s="71" t="s">
        <v>19</v>
      </c>
      <c r="H20" s="71" t="s">
        <v>23</v>
      </c>
      <c r="I20" s="71" t="s">
        <v>18</v>
      </c>
      <c r="J20" s="96" t="s">
        <v>13</v>
      </c>
      <c r="K20" s="72" t="s">
        <v>16</v>
      </c>
      <c r="L20" s="73" t="s">
        <v>14</v>
      </c>
      <c r="M20" s="74" t="s">
        <v>15</v>
      </c>
    </row>
    <row r="21" spans="1:13" ht="13.5" customHeight="1">
      <c r="A21" s="55"/>
      <c r="B21" s="31"/>
      <c r="C21" s="32"/>
      <c r="D21" s="33"/>
      <c r="E21" s="33"/>
      <c r="F21" s="33"/>
      <c r="G21" s="33"/>
      <c r="H21" s="33"/>
      <c r="I21" s="33"/>
      <c r="J21" s="97"/>
      <c r="K21" s="35"/>
      <c r="L21" s="35"/>
      <c r="M21" s="75"/>
    </row>
    <row r="22" spans="1:13" ht="19.5" customHeight="1">
      <c r="A22" s="57" t="s">
        <v>4</v>
      </c>
      <c r="B22" s="23" t="s">
        <v>0</v>
      </c>
      <c r="C22" s="12">
        <f aca="true" t="shared" si="4" ref="C22:I22">SUM(C23:C26)</f>
        <v>349154111598</v>
      </c>
      <c r="D22" s="12">
        <f>SUM(D23:D26)</f>
        <v>349154111598</v>
      </c>
      <c r="E22" s="12">
        <f>SUM(E23:E26)</f>
        <v>3300000000</v>
      </c>
      <c r="F22" s="12">
        <f>+D22-E22</f>
        <v>345854111598</v>
      </c>
      <c r="G22" s="12">
        <f t="shared" si="4"/>
        <v>234990855537.39</v>
      </c>
      <c r="H22" s="12">
        <f t="shared" si="4"/>
        <v>98983679446.76</v>
      </c>
      <c r="I22" s="12">
        <f t="shared" si="4"/>
        <v>98954645852.91</v>
      </c>
      <c r="J22" s="98">
        <f>+F22-G22</f>
        <v>110863256060.60999</v>
      </c>
      <c r="K22" s="9">
        <f>+G22/F22</f>
        <v>0.6794508078901466</v>
      </c>
      <c r="L22" s="9">
        <f>+H22/F22</f>
        <v>0.2862006728484774</v>
      </c>
      <c r="M22" s="76">
        <f>+I22/F22</f>
        <v>0.28611672533165927</v>
      </c>
    </row>
    <row r="23" spans="1:13" ht="19.5" customHeight="1">
      <c r="A23" s="59"/>
      <c r="B23" s="24" t="s">
        <v>1</v>
      </c>
      <c r="C23" s="13">
        <v>43192000000</v>
      </c>
      <c r="D23" s="13">
        <v>43192000000</v>
      </c>
      <c r="E23" s="13"/>
      <c r="F23" s="43">
        <f aca="true" t="shared" si="5" ref="F23:F30">+D23-E23</f>
        <v>43192000000</v>
      </c>
      <c r="G23" s="13">
        <v>17898848424.27</v>
      </c>
      <c r="H23" s="13">
        <v>12191664717.76</v>
      </c>
      <c r="I23" s="13">
        <v>12165782485.76</v>
      </c>
      <c r="J23" s="99">
        <f>+F23-G23</f>
        <v>25293151575.73</v>
      </c>
      <c r="K23" s="11">
        <f>+G23/F23</f>
        <v>0.41440193610552883</v>
      </c>
      <c r="L23" s="11">
        <f>+H23/F23</f>
        <v>0.28226673267642155</v>
      </c>
      <c r="M23" s="77">
        <f>+I23/F23</f>
        <v>0.2816674959659196</v>
      </c>
    </row>
    <row r="24" spans="1:13" ht="19.5" customHeight="1">
      <c r="A24" s="59"/>
      <c r="B24" s="24" t="s">
        <v>2</v>
      </c>
      <c r="C24" s="13">
        <v>28739350000</v>
      </c>
      <c r="D24" s="13">
        <v>28739350000</v>
      </c>
      <c r="E24" s="13"/>
      <c r="F24" s="43">
        <f t="shared" si="5"/>
        <v>28739350000</v>
      </c>
      <c r="G24" s="13">
        <v>23405482837.51</v>
      </c>
      <c r="H24" s="13">
        <v>19422908389.05</v>
      </c>
      <c r="I24" s="13">
        <v>19419757027.2</v>
      </c>
      <c r="J24" s="99">
        <f>+F24-G24</f>
        <v>5333867162.490002</v>
      </c>
      <c r="K24" s="11">
        <f>+G24/F24</f>
        <v>0.8144054349701715</v>
      </c>
      <c r="L24" s="11">
        <f>+H24/F24</f>
        <v>0.6758297730828985</v>
      </c>
      <c r="M24" s="77">
        <f>+I24/F24</f>
        <v>0.6757201198774503</v>
      </c>
    </row>
    <row r="25" spans="1:13" ht="19.5" customHeight="1">
      <c r="A25" s="59"/>
      <c r="B25" s="24" t="s">
        <v>9</v>
      </c>
      <c r="C25" s="13">
        <v>85305053502</v>
      </c>
      <c r="D25" s="13">
        <v>85305053502</v>
      </c>
      <c r="E25" s="13">
        <v>3300000000</v>
      </c>
      <c r="F25" s="43">
        <f t="shared" si="5"/>
        <v>82005053502</v>
      </c>
      <c r="G25" s="13">
        <v>22355616179.61</v>
      </c>
      <c r="H25" s="13">
        <v>21677438017.61</v>
      </c>
      <c r="I25" s="13">
        <v>21677438017.61</v>
      </c>
      <c r="J25" s="99">
        <f>+F25-G25</f>
        <v>59649437322.39</v>
      </c>
      <c r="K25" s="11">
        <f>+G25/F25</f>
        <v>0.2726126650117334</v>
      </c>
      <c r="L25" s="11">
        <f>+H25/F25</f>
        <v>0.26434270928292625</v>
      </c>
      <c r="M25" s="77">
        <f>+I25/F25</f>
        <v>0.26434270928292625</v>
      </c>
    </row>
    <row r="26" spans="1:13" ht="19.5" customHeight="1">
      <c r="A26" s="59"/>
      <c r="B26" s="24" t="s">
        <v>10</v>
      </c>
      <c r="C26" s="13">
        <v>191917708096</v>
      </c>
      <c r="D26" s="13">
        <v>191917708096</v>
      </c>
      <c r="E26" s="13"/>
      <c r="F26" s="43">
        <f t="shared" si="5"/>
        <v>191917708096</v>
      </c>
      <c r="G26" s="13">
        <v>171330908096</v>
      </c>
      <c r="H26" s="13">
        <v>45691668322.34</v>
      </c>
      <c r="I26" s="13">
        <v>45691668322.34</v>
      </c>
      <c r="J26" s="99">
        <f>+F26-G26</f>
        <v>20586800000</v>
      </c>
      <c r="K26" s="11">
        <f>+G26/F26</f>
        <v>0.8927311074926855</v>
      </c>
      <c r="L26" s="11">
        <f>+H26/F26</f>
        <v>0.2380794809173334</v>
      </c>
      <c r="M26" s="77">
        <f>+I26/F26</f>
        <v>0.2380794809173334</v>
      </c>
    </row>
    <row r="27" spans="1:13" ht="8.25" customHeight="1">
      <c r="A27" s="59"/>
      <c r="B27" s="25"/>
      <c r="C27" s="13"/>
      <c r="D27" s="13"/>
      <c r="E27" s="13"/>
      <c r="F27" s="43"/>
      <c r="G27" s="13"/>
      <c r="H27" s="13"/>
      <c r="I27" s="13"/>
      <c r="J27" s="100"/>
      <c r="K27" s="10"/>
      <c r="L27" s="10"/>
      <c r="M27" s="78"/>
    </row>
    <row r="28" spans="1:13" ht="19.5" customHeight="1">
      <c r="A28" s="62" t="s">
        <v>5</v>
      </c>
      <c r="B28" s="23" t="s">
        <v>3</v>
      </c>
      <c r="C28" s="12">
        <v>109465000000</v>
      </c>
      <c r="D28" s="12">
        <v>109465000000</v>
      </c>
      <c r="E28" s="12">
        <v>3800000000</v>
      </c>
      <c r="F28" s="12">
        <f t="shared" si="5"/>
        <v>105665000000</v>
      </c>
      <c r="G28" s="12">
        <v>92575002333.38</v>
      </c>
      <c r="H28" s="12">
        <v>3785330321.33</v>
      </c>
      <c r="I28" s="12">
        <v>3763806523.33</v>
      </c>
      <c r="J28" s="98">
        <f>+F28-G28</f>
        <v>13089997666.619995</v>
      </c>
      <c r="K28" s="9">
        <f>+G28/F28</f>
        <v>0.8761179419238159</v>
      </c>
      <c r="L28" s="9">
        <f>+H28/F28</f>
        <v>0.03582388038924904</v>
      </c>
      <c r="M28" s="76">
        <f>+I28/F28</f>
        <v>0.03562018192712819</v>
      </c>
    </row>
    <row r="29" spans="1:13" ht="10.5" customHeight="1">
      <c r="A29" s="79"/>
      <c r="B29" s="26"/>
      <c r="C29" s="16"/>
      <c r="D29" s="16"/>
      <c r="E29" s="16"/>
      <c r="F29" s="43"/>
      <c r="G29" s="16" t="s">
        <v>28</v>
      </c>
      <c r="H29" s="16"/>
      <c r="I29" s="16"/>
      <c r="J29" s="100"/>
      <c r="K29" s="10"/>
      <c r="L29" s="10"/>
      <c r="M29" s="78"/>
    </row>
    <row r="30" spans="1:15" ht="19.5" customHeight="1" thickBot="1">
      <c r="A30" s="64" t="s">
        <v>6</v>
      </c>
      <c r="B30" s="80" t="s">
        <v>7</v>
      </c>
      <c r="C30" s="66">
        <f>+C22+C28</f>
        <v>458619111598</v>
      </c>
      <c r="D30" s="66">
        <f>+D22+D28</f>
        <v>458619111598</v>
      </c>
      <c r="E30" s="66">
        <f>+E22+E28</f>
        <v>7100000000</v>
      </c>
      <c r="F30" s="66">
        <f t="shared" si="5"/>
        <v>451519111598</v>
      </c>
      <c r="G30" s="66">
        <f>+G22+G28</f>
        <v>327565857870.77</v>
      </c>
      <c r="H30" s="66">
        <f>+H22+H28</f>
        <v>102769009768.09</v>
      </c>
      <c r="I30" s="66">
        <f>+I22+I28</f>
        <v>102718452376.24</v>
      </c>
      <c r="J30" s="101">
        <f>+F30-G30</f>
        <v>123953253727.22998</v>
      </c>
      <c r="K30" s="81">
        <f>+G30/F30</f>
        <v>0.7254750672932999</v>
      </c>
      <c r="L30" s="81">
        <f>+H30/F30</f>
        <v>0.2276072200008847</v>
      </c>
      <c r="M30" s="82">
        <f>+I30/F30</f>
        <v>0.22749524823589992</v>
      </c>
      <c r="O30" s="1"/>
    </row>
    <row r="31" spans="3:13" ht="13.5" thickTop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109" t="s">
        <v>27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12.75" customHeight="1">
      <c r="A33" s="109" t="s">
        <v>35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ht="23.25" customHeight="1" thickBot="1">
      <c r="A34" s="3"/>
      <c r="B34" s="3"/>
      <c r="C34" s="4"/>
      <c r="D34" s="4"/>
      <c r="E34" s="4"/>
      <c r="F34" s="4"/>
      <c r="G34" s="4"/>
      <c r="H34" s="4"/>
      <c r="I34" s="4"/>
      <c r="J34" s="6"/>
      <c r="K34" s="6"/>
      <c r="L34" s="6"/>
      <c r="M34" s="6"/>
    </row>
    <row r="35" spans="1:13" ht="54" customHeight="1" thickBot="1" thickTop="1">
      <c r="A35" s="83"/>
      <c r="B35" s="84" t="s">
        <v>8</v>
      </c>
      <c r="C35" s="85" t="s">
        <v>25</v>
      </c>
      <c r="D35" s="85" t="s">
        <v>12</v>
      </c>
      <c r="E35" s="86" t="s">
        <v>34</v>
      </c>
      <c r="F35" s="85" t="s">
        <v>33</v>
      </c>
      <c r="G35" s="85" t="s">
        <v>20</v>
      </c>
      <c r="H35" s="85" t="s">
        <v>24</v>
      </c>
      <c r="I35" s="87" t="s">
        <v>21</v>
      </c>
      <c r="J35" s="88" t="s">
        <v>13</v>
      </c>
      <c r="K35" s="88" t="s">
        <v>16</v>
      </c>
      <c r="L35" s="89" t="s">
        <v>14</v>
      </c>
      <c r="M35" s="90" t="s">
        <v>15</v>
      </c>
    </row>
    <row r="36" spans="1:13" ht="12" customHeight="1">
      <c r="A36" s="55"/>
      <c r="B36" s="31"/>
      <c r="C36" s="32"/>
      <c r="D36" s="33"/>
      <c r="E36" s="33"/>
      <c r="F36" s="33"/>
      <c r="G36" s="33"/>
      <c r="H36" s="33"/>
      <c r="I36" s="37"/>
      <c r="J36" s="34"/>
      <c r="K36" s="34"/>
      <c r="L36" s="34"/>
      <c r="M36" s="91"/>
    </row>
    <row r="37" spans="1:13" ht="19.5" customHeight="1">
      <c r="A37" s="92" t="s">
        <v>4</v>
      </c>
      <c r="B37" s="27" t="s">
        <v>0</v>
      </c>
      <c r="C37" s="12">
        <f aca="true" t="shared" si="6" ref="C37:J37">+C38+C39+C40</f>
        <v>13904530000</v>
      </c>
      <c r="D37" s="12">
        <f t="shared" si="6"/>
        <v>13904530000</v>
      </c>
      <c r="E37" s="12">
        <f t="shared" si="6"/>
        <v>1686228000</v>
      </c>
      <c r="F37" s="12">
        <f>+D37-E37</f>
        <v>12218302000</v>
      </c>
      <c r="G37" s="12">
        <f t="shared" si="6"/>
        <v>4616398846.75</v>
      </c>
      <c r="H37" s="12">
        <f t="shared" si="6"/>
        <v>3919710207.25</v>
      </c>
      <c r="I37" s="38">
        <f t="shared" si="6"/>
        <v>3919710207.25</v>
      </c>
      <c r="J37" s="12">
        <f t="shared" si="6"/>
        <v>9288131153.25</v>
      </c>
      <c r="K37" s="9">
        <f>+G37/D37</f>
        <v>0.33200682416090294</v>
      </c>
      <c r="L37" s="9">
        <f>+H37/D37</f>
        <v>0.28190166853895815</v>
      </c>
      <c r="M37" s="76">
        <f>+I37/D37</f>
        <v>0.28190166853895815</v>
      </c>
    </row>
    <row r="38" spans="1:13" ht="19.5" customHeight="1">
      <c r="A38" s="93"/>
      <c r="B38" s="22" t="s">
        <v>1</v>
      </c>
      <c r="C38" s="13">
        <v>10984937657</v>
      </c>
      <c r="D38" s="13">
        <v>10984937657</v>
      </c>
      <c r="E38" s="13">
        <v>540453657</v>
      </c>
      <c r="F38" s="43">
        <f>+D38-E38</f>
        <v>10444484000</v>
      </c>
      <c r="G38" s="13">
        <v>3528236051.46</v>
      </c>
      <c r="H38" s="13">
        <v>3444356726.46</v>
      </c>
      <c r="I38" s="39">
        <v>3444356726.46</v>
      </c>
      <c r="J38" s="13">
        <f>+D38-G38</f>
        <v>7456701605.54</v>
      </c>
      <c r="K38" s="11">
        <f>+G38/D38</f>
        <v>0.32118853666972613</v>
      </c>
      <c r="L38" s="11">
        <f>+H38/D38</f>
        <v>0.31355268769005085</v>
      </c>
      <c r="M38" s="77">
        <f>+I38/D38</f>
        <v>0.31355268769005085</v>
      </c>
    </row>
    <row r="39" spans="1:13" ht="19.5" customHeight="1">
      <c r="A39" s="93"/>
      <c r="B39" s="22" t="s">
        <v>2</v>
      </c>
      <c r="C39" s="13">
        <v>1773818000</v>
      </c>
      <c r="D39" s="13">
        <v>1773818000</v>
      </c>
      <c r="E39" s="13"/>
      <c r="F39" s="43">
        <f>+D39-E39</f>
        <v>1773818000</v>
      </c>
      <c r="G39" s="13">
        <v>1088162795.29</v>
      </c>
      <c r="H39" s="13">
        <v>475353480.79</v>
      </c>
      <c r="I39" s="39">
        <v>475353480.79</v>
      </c>
      <c r="J39" s="13">
        <f>+D39-G39</f>
        <v>685655204.71</v>
      </c>
      <c r="K39" s="11">
        <f>+G39/D39</f>
        <v>0.6134579733039128</v>
      </c>
      <c r="L39" s="11">
        <f>+H39/D39</f>
        <v>0.26798323209596475</v>
      </c>
      <c r="M39" s="77">
        <f>+I39/D39</f>
        <v>0.26798323209596475</v>
      </c>
    </row>
    <row r="40" spans="1:13" ht="18" customHeight="1">
      <c r="A40" s="59"/>
      <c r="B40" s="28" t="s">
        <v>9</v>
      </c>
      <c r="C40" s="13">
        <v>1145774343</v>
      </c>
      <c r="D40" s="13">
        <v>1145774343</v>
      </c>
      <c r="E40" s="13">
        <v>1145774343</v>
      </c>
      <c r="F40" s="43">
        <f>+D40-E40</f>
        <v>0</v>
      </c>
      <c r="G40" s="13">
        <v>0</v>
      </c>
      <c r="H40" s="13">
        <v>0</v>
      </c>
      <c r="I40" s="39">
        <v>0</v>
      </c>
      <c r="J40" s="13">
        <f>+D40-G40</f>
        <v>1145774343</v>
      </c>
      <c r="K40" s="11">
        <f>+G40/D40</f>
        <v>0</v>
      </c>
      <c r="L40" s="11">
        <v>0</v>
      </c>
      <c r="M40" s="77">
        <v>0</v>
      </c>
    </row>
    <row r="41" spans="1:13" ht="19.5" customHeight="1">
      <c r="A41" s="92" t="s">
        <v>5</v>
      </c>
      <c r="B41" s="21" t="s">
        <v>3</v>
      </c>
      <c r="C41" s="12">
        <v>4072000000</v>
      </c>
      <c r="D41" s="12">
        <v>4072000000</v>
      </c>
      <c r="E41" s="12">
        <v>0</v>
      </c>
      <c r="F41" s="12">
        <f>+D41</f>
        <v>4072000000</v>
      </c>
      <c r="G41" s="12">
        <v>2621539948.22</v>
      </c>
      <c r="H41" s="12">
        <v>682329184.24</v>
      </c>
      <c r="I41" s="38">
        <v>682329184.24</v>
      </c>
      <c r="J41" s="12">
        <f>+D41-G41</f>
        <v>1450460051.7800002</v>
      </c>
      <c r="K41" s="9">
        <f>+G41/D41</f>
        <v>0.6437966474017681</v>
      </c>
      <c r="L41" s="9">
        <f>+H41/D41</f>
        <v>0.1675661061493124</v>
      </c>
      <c r="M41" s="76">
        <f>+I41/D41</f>
        <v>0.1675661061493124</v>
      </c>
    </row>
    <row r="42" spans="1:13" ht="9.75" customHeight="1">
      <c r="A42" s="63"/>
      <c r="B42" s="29"/>
      <c r="C42" s="17"/>
      <c r="D42" s="17"/>
      <c r="E42" s="17"/>
      <c r="F42" s="43"/>
      <c r="G42" s="17" t="s">
        <v>28</v>
      </c>
      <c r="H42" s="17"/>
      <c r="I42" s="40"/>
      <c r="J42" s="13"/>
      <c r="K42" s="11"/>
      <c r="L42" s="11"/>
      <c r="M42" s="77"/>
    </row>
    <row r="43" spans="1:13" ht="19.5" customHeight="1" thickBot="1">
      <c r="A43" s="94" t="s">
        <v>6</v>
      </c>
      <c r="B43" s="65" t="s">
        <v>7</v>
      </c>
      <c r="C43" s="66">
        <f aca="true" t="shared" si="7" ref="C43:I43">+C37+C41</f>
        <v>17976530000</v>
      </c>
      <c r="D43" s="66">
        <f t="shared" si="7"/>
        <v>17976530000</v>
      </c>
      <c r="E43" s="66">
        <f>+E37+E41</f>
        <v>1686228000</v>
      </c>
      <c r="F43" s="66">
        <f>+D43-E43</f>
        <v>16290302000</v>
      </c>
      <c r="G43" s="66">
        <f t="shared" si="7"/>
        <v>7237938794.969999</v>
      </c>
      <c r="H43" s="66">
        <f t="shared" si="7"/>
        <v>4602039391.49</v>
      </c>
      <c r="I43" s="95">
        <f t="shared" si="7"/>
        <v>4602039391.49</v>
      </c>
      <c r="J43" s="66">
        <f>+D43-G43</f>
        <v>10738591205.03</v>
      </c>
      <c r="K43" s="81">
        <f>+G43/D43</f>
        <v>0.4026326991343713</v>
      </c>
      <c r="L43" s="81">
        <f>+H43/D43</f>
        <v>0.2560026540989835</v>
      </c>
      <c r="M43" s="82">
        <f>+I43/D43</f>
        <v>0.2560026540989835</v>
      </c>
    </row>
    <row r="44" ht="13.5" thickTop="1">
      <c r="C44" s="1"/>
    </row>
    <row r="45" spans="1:15" ht="15">
      <c r="A45" s="41" t="s">
        <v>30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2"/>
    </row>
    <row r="46" spans="1:15" ht="15">
      <c r="A46" s="41" t="s">
        <v>31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2"/>
    </row>
    <row r="47" spans="1:15" ht="15">
      <c r="A47" s="41" t="s">
        <v>32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2"/>
    </row>
    <row r="48" spans="1:15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50" ht="12.75">
      <c r="J50" s="8"/>
    </row>
    <row r="51" ht="12.75">
      <c r="J51" s="8"/>
    </row>
    <row r="52" ht="12.75">
      <c r="J52" s="1"/>
    </row>
  </sheetData>
  <sheetProtection/>
  <mergeCells count="6">
    <mergeCell ref="A2:M2"/>
    <mergeCell ref="A1:M1"/>
    <mergeCell ref="A16:M16"/>
    <mergeCell ref="A17:M17"/>
    <mergeCell ref="A33:M33"/>
    <mergeCell ref="A32:M32"/>
  </mergeCells>
  <printOptions horizontalCentered="1"/>
  <pageMargins left="0.5905511811023623" right="0" top="0.3937007874015748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2018-05-04T22:32:37Z</cp:lastPrinted>
  <dcterms:created xsi:type="dcterms:W3CDTF">2011-02-09T13:24:23Z</dcterms:created>
  <dcterms:modified xsi:type="dcterms:W3CDTF">2018-05-07T17:20:52Z</dcterms:modified>
  <cp:category/>
  <cp:version/>
  <cp:contentType/>
  <cp:contentStatus/>
</cp:coreProperties>
</file>