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SEPTIEMBRE\PDF\"/>
    </mc:Choice>
  </mc:AlternateContent>
  <bookViews>
    <workbookView xWindow="240" yWindow="120" windowWidth="18060" windowHeight="7050"/>
  </bookViews>
  <sheets>
    <sheet name="DIRECCIÓN DE COMERCIO EXTERIOR " sheetId="1" r:id="rId1"/>
  </sheets>
  <calcPr calcId="152511"/>
</workbook>
</file>

<file path=xl/calcChain.xml><?xml version="1.0" encoding="utf-8"?>
<calcChain xmlns="http://schemas.openxmlformats.org/spreadsheetml/2006/main">
  <c r="W19" i="1" l="1"/>
  <c r="V19" i="1"/>
  <c r="U19" i="1"/>
  <c r="W17" i="1"/>
  <c r="V17" i="1"/>
  <c r="U17" i="1"/>
  <c r="W16" i="1"/>
  <c r="V16" i="1"/>
  <c r="U16" i="1"/>
  <c r="W14" i="1"/>
  <c r="V14" i="1"/>
  <c r="U14" i="1"/>
  <c r="W13" i="1"/>
  <c r="V13" i="1"/>
  <c r="U13" i="1"/>
  <c r="W12" i="1"/>
  <c r="V12" i="1"/>
  <c r="U12" i="1"/>
  <c r="W11" i="1"/>
  <c r="V11" i="1"/>
  <c r="U11" i="1"/>
  <c r="W10" i="1"/>
  <c r="V10" i="1"/>
  <c r="U10" i="1"/>
  <c r="W9" i="1"/>
  <c r="V9" i="1"/>
  <c r="U9" i="1"/>
  <c r="W8" i="1"/>
  <c r="V8" i="1"/>
  <c r="U8" i="1"/>
  <c r="T19" i="1"/>
  <c r="T17" i="1"/>
  <c r="T16" i="1"/>
  <c r="T14" i="1"/>
  <c r="T13" i="1"/>
  <c r="T12" i="1"/>
  <c r="T11" i="1"/>
  <c r="T10" i="1"/>
  <c r="T9" i="1"/>
  <c r="T8" i="1"/>
  <c r="S7" i="1"/>
  <c r="R7" i="1"/>
  <c r="Q7" i="1"/>
  <c r="P7" i="1"/>
  <c r="O7" i="1"/>
  <c r="N7" i="1"/>
  <c r="M7" i="1"/>
  <c r="T7" i="1" s="1"/>
  <c r="L7" i="1"/>
  <c r="K7" i="1"/>
  <c r="S18" i="1"/>
  <c r="R18" i="1"/>
  <c r="Q18" i="1"/>
  <c r="P18" i="1"/>
  <c r="O18" i="1"/>
  <c r="N18" i="1"/>
  <c r="M18" i="1"/>
  <c r="T18" i="1" s="1"/>
  <c r="L18" i="1"/>
  <c r="K18" i="1"/>
  <c r="J18" i="1"/>
  <c r="S15" i="1"/>
  <c r="R15" i="1"/>
  <c r="Q15" i="1"/>
  <c r="P15" i="1"/>
  <c r="O15" i="1"/>
  <c r="N15" i="1"/>
  <c r="M15" i="1"/>
  <c r="T15" i="1" s="1"/>
  <c r="L15" i="1"/>
  <c r="K15" i="1"/>
  <c r="J15" i="1"/>
  <c r="J7" i="1"/>
  <c r="W18" i="1" l="1"/>
  <c r="U18" i="1"/>
  <c r="U7" i="1"/>
  <c r="J6" i="1"/>
  <c r="J20" i="1" s="1"/>
  <c r="N6" i="1"/>
  <c r="N20" i="1" s="1"/>
  <c r="R6" i="1"/>
  <c r="R20" i="1" s="1"/>
  <c r="K6" i="1"/>
  <c r="K20" i="1" s="1"/>
  <c r="O6" i="1"/>
  <c r="O20" i="1" s="1"/>
  <c r="S6" i="1"/>
  <c r="V18" i="1"/>
  <c r="U15" i="1"/>
  <c r="W15" i="1"/>
  <c r="V15" i="1"/>
  <c r="V7" i="1"/>
  <c r="L6" i="1"/>
  <c r="L20" i="1" s="1"/>
  <c r="P6" i="1"/>
  <c r="P20" i="1" s="1"/>
  <c r="W7" i="1"/>
  <c r="S20" i="1"/>
  <c r="M6" i="1"/>
  <c r="Q6" i="1"/>
  <c r="M20" i="1" l="1"/>
  <c r="W20" i="1" s="1"/>
  <c r="T6" i="1"/>
  <c r="W6" i="1"/>
  <c r="V6" i="1"/>
  <c r="Q20" i="1"/>
  <c r="U6" i="1"/>
  <c r="U20" i="1" l="1"/>
  <c r="T20" i="1"/>
  <c r="V20" i="1"/>
</calcChain>
</file>

<file path=xl/sharedStrings.xml><?xml version="1.0" encoding="utf-8"?>
<sst xmlns="http://schemas.openxmlformats.org/spreadsheetml/2006/main" count="132" uniqueCount="61">
  <si>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</si>
  <si>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</si>
  <si>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</si>
  <si>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</si>
  <si>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</si>
  <si>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</si>
  <si>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</si>
  <si>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</si>
  <si>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</si>
  <si>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</si>
  <si>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</si>
  <si>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</si>
  <si>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</si>
  <si>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</si>
  <si>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</si>
  <si>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</si>
  <si>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</si>
  <si>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</si>
  <si>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</si>
  <si>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</si>
  <si>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</si>
  <si>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</si>
  <si>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</si>
  <si>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</si>
  <si>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</si>
  <si>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</si>
  <si>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</si>
  <si>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</si>
  <si>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</si>
  <si>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</si>
  <si>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</si>
  <si>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</si>
  <si>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</si>
  <si>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</si>
  <si>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</si>
  <si>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</si>
  <si>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</si>
  <si>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</si>
  <si>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</si>
  <si>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</si>
  <si>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</si>
  <si>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</si>
  <si>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</si>
  <si>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</si>
  <si>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>GASTOS DE FUNCIONAMIENTO</t>
  </si>
  <si>
    <t>GASTOS GENERALES</t>
  </si>
  <si>
    <t xml:space="preserve">GASTOS DE INVERSION </t>
  </si>
  <si>
    <t>GASTOS DE PERSONAL</t>
  </si>
  <si>
    <t>TOTAL PRESUPUESTO A+C</t>
  </si>
  <si>
    <t>APROPIACION SIN COMPROMETER</t>
  </si>
  <si>
    <t>COMP/ APR</t>
  </si>
  <si>
    <t>OBLIG/ APR</t>
  </si>
  <si>
    <t>PAGO/ APR</t>
  </si>
  <si>
    <t>MINISTERIO DE COMERCIO INDUSTRIA Y TURISMO</t>
  </si>
  <si>
    <t>EJECUCIÓN PRESUPUESTAL ACUMULADA CON CORTE AL 30 DE SEPTIEMBRE DE 2017</t>
  </si>
  <si>
    <t xml:space="preserve">UNIDAD EJECUTORA 3501-02 DIRECCIÓN GENERAL DE COMERCIO EXTERIOR </t>
  </si>
  <si>
    <t>GENERADO : OCTUBRE 3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</si>
  <si>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</si>
  <si>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</si>
  <si>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</si>
  <si>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APR.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</si>
</sst>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name val="Calibri"/>
      <family val="2"/>
    </font>
    <font>
      <sz val="11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3">
    <xf numFmtId="0" fontId="1" fillId="0" borderId="0" xfId="0" applyFont="1" applyFill="1" applyBorder="1"/>
    <xf numFmtId="0" fontId="4" fillId="0" borderId="0" xfId="0" applyFont="1" applyFill="1" applyBorder="1"/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0" fontId="4" fillId="0" borderId="0" xfId="0" applyNumberFormat="1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10" fontId="4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0" applyNumberFormat="1" applyFont="1" applyFill="1" applyBorder="1" applyAlignment="1">
      <alignment horizontal="right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11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164" fontId="2" fillId="0" borderId="3" xfId="0" applyNumberFormat="1" applyFont="1" applyFill="1" applyBorder="1" applyAlignment="1">
      <alignment horizontal="right" vertical="center" wrapText="1" readingOrder="1"/>
    </xf>
    <xf numFmtId="165" fontId="4" fillId="0" borderId="3" xfId="0" applyNumberFormat="1" applyFont="1" applyFill="1" applyBorder="1" applyAlignment="1">
      <alignment horizontal="right" vertical="center" wrapText="1" readingOrder="1"/>
    </xf>
    <xf numFmtId="10" fontId="4" fillId="0" borderId="3" xfId="0" applyNumberFormat="1" applyFont="1" applyFill="1" applyBorder="1" applyAlignment="1">
      <alignment horizontal="right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65" fontId="7" fillId="2" borderId="2" xfId="0" applyNumberFormat="1" applyFont="1" applyFill="1" applyBorder="1" applyAlignment="1">
      <alignment horizontal="right" vertical="center" wrapText="1" readingOrder="1"/>
    </xf>
    <xf numFmtId="10" fontId="7" fillId="2" borderId="2" xfId="0" applyNumberFormat="1" applyFont="1" applyFill="1" applyBorder="1" applyAlignment="1">
      <alignment horizontal="right" vertical="center" wrapText="1" readingOrder="1"/>
    </xf>
    <xf numFmtId="10" fontId="7" fillId="2" borderId="5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tabSelected="1" topLeftCell="A19" workbookViewId="0">
      <selection activeCell="J37" sqref="J37"/>
    </sheetView>
  </sheetViews>
  <sheetFormatPr baseColWidth="10" defaultRowHeight="15"/>
  <cols>
    <col min="1" max="1" width="4.28515625" customWidth="1"/>
    <col min="2" max="5" width="5.42578125" customWidth="1"/>
    <col min="6" max="6" width="7.5703125" customWidth="1"/>
    <col min="7" max="8" width="4.5703125" customWidth="1"/>
    <col min="9" max="9" width="24" customWidth="1"/>
    <col min="10" max="10" width="15.28515625" customWidth="1"/>
    <col min="11" max="11" width="12.85546875" customWidth="1"/>
    <col min="12" max="12" width="11.140625" customWidth="1"/>
    <col min="13" max="13" width="15.140625" customWidth="1"/>
    <col min="14" max="14" width="13.5703125" customWidth="1"/>
    <col min="15" max="15" width="15.42578125" customWidth="1"/>
    <col min="16" max="16" width="13" customWidth="1"/>
    <col min="17" max="17" width="15.28515625" customWidth="1"/>
    <col min="18" max="18" width="16.140625" customWidth="1"/>
    <col min="19" max="19" width="16" customWidth="1"/>
    <col min="20" max="20" width="13.7109375" customWidth="1"/>
    <col min="21" max="21" width="6.7109375" customWidth="1"/>
    <col min="22" max="22" width="6" customWidth="1"/>
    <col min="23" max="23" width="6.5703125" customWidth="1"/>
  </cols>
  <sheetData>
    <row r="1" spans="1:24" ht="15.75">
      <c r="A1" s="27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15.75">
      <c r="A2" s="27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4" ht="15.75">
      <c r="A3" s="27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4" ht="16.5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9" t="s">
        <v>56</v>
      </c>
      <c r="U4" s="30"/>
      <c r="V4" s="30"/>
      <c r="W4" s="30"/>
    </row>
    <row r="5" spans="1:24" ht="35.25" customHeight="1" thickTop="1" thickBo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60</v>
      </c>
      <c r="O5" s="16" t="s">
        <v>14</v>
      </c>
      <c r="P5" s="16" t="s">
        <v>15</v>
      </c>
      <c r="Q5" s="16" t="s">
        <v>16</v>
      </c>
      <c r="R5" s="16" t="s">
        <v>17</v>
      </c>
      <c r="S5" s="16" t="s">
        <v>18</v>
      </c>
      <c r="T5" s="23" t="s">
        <v>49</v>
      </c>
      <c r="U5" s="23" t="s">
        <v>50</v>
      </c>
      <c r="V5" s="23" t="s">
        <v>51</v>
      </c>
      <c r="W5" s="23" t="s">
        <v>52</v>
      </c>
      <c r="X5" s="2"/>
    </row>
    <row r="6" spans="1:24" ht="35.1" customHeight="1" thickTop="1" thickBot="1">
      <c r="A6" s="3" t="s">
        <v>19</v>
      </c>
      <c r="B6" s="3"/>
      <c r="C6" s="3"/>
      <c r="D6" s="3"/>
      <c r="E6" s="3"/>
      <c r="F6" s="3"/>
      <c r="G6" s="3"/>
      <c r="H6" s="3"/>
      <c r="I6" s="4" t="s">
        <v>44</v>
      </c>
      <c r="J6" s="9">
        <f>+J7+J15</f>
        <v>13237633333</v>
      </c>
      <c r="K6" s="9">
        <f t="shared" ref="K6:S6" si="0">+K7+K15</f>
        <v>0</v>
      </c>
      <c r="L6" s="9">
        <f t="shared" si="0"/>
        <v>0</v>
      </c>
      <c r="M6" s="9">
        <f t="shared" si="0"/>
        <v>13237633333</v>
      </c>
      <c r="N6" s="9">
        <f t="shared" si="0"/>
        <v>688000000</v>
      </c>
      <c r="O6" s="9">
        <f t="shared" si="0"/>
        <v>12410606661.75</v>
      </c>
      <c r="P6" s="9">
        <f t="shared" si="0"/>
        <v>139026671.25</v>
      </c>
      <c r="Q6" s="9">
        <f t="shared" si="0"/>
        <v>9045221741.9500008</v>
      </c>
      <c r="R6" s="9">
        <f t="shared" si="0"/>
        <v>8617397002.5100002</v>
      </c>
      <c r="S6" s="9">
        <f t="shared" si="0"/>
        <v>8596667623.8099995</v>
      </c>
      <c r="T6" s="19">
        <f t="shared" ref="T6:T20" si="1">+M6-Q6</f>
        <v>4192411591.0499992</v>
      </c>
      <c r="U6" s="20">
        <f t="shared" ref="U6:U20" si="2">+Q6/M6</f>
        <v>0.68329598761443511</v>
      </c>
      <c r="V6" s="20">
        <f t="shared" ref="V6:V20" si="3">+R6/M6</f>
        <v>0.65097716379768233</v>
      </c>
      <c r="W6" s="20">
        <f t="shared" ref="W6:W20" si="4">+S6/M6</f>
        <v>0.64941122083956115</v>
      </c>
      <c r="X6" s="2"/>
    </row>
    <row r="7" spans="1:24" ht="35.1" customHeight="1" thickTop="1" thickBot="1">
      <c r="A7" s="16" t="s">
        <v>19</v>
      </c>
      <c r="B7" s="16">
        <v>1</v>
      </c>
      <c r="C7" s="16"/>
      <c r="D7" s="16"/>
      <c r="E7" s="16"/>
      <c r="F7" s="16"/>
      <c r="G7" s="16"/>
      <c r="H7" s="16"/>
      <c r="I7" s="17" t="s">
        <v>47</v>
      </c>
      <c r="J7" s="18">
        <f>SUM(J8:J14)</f>
        <v>11515483333</v>
      </c>
      <c r="K7" s="18">
        <f t="shared" ref="K7:S7" si="5">SUM(K8:K14)</f>
        <v>0</v>
      </c>
      <c r="L7" s="18">
        <f t="shared" si="5"/>
        <v>0</v>
      </c>
      <c r="M7" s="18">
        <f t="shared" si="5"/>
        <v>11515483333</v>
      </c>
      <c r="N7" s="18">
        <f t="shared" si="5"/>
        <v>688000000</v>
      </c>
      <c r="O7" s="18">
        <f t="shared" si="5"/>
        <v>10788916905</v>
      </c>
      <c r="P7" s="18">
        <f t="shared" si="5"/>
        <v>38566428</v>
      </c>
      <c r="Q7" s="18">
        <f t="shared" si="5"/>
        <v>7565706616.4899998</v>
      </c>
      <c r="R7" s="18">
        <f t="shared" si="5"/>
        <v>7534784712.4899998</v>
      </c>
      <c r="S7" s="18">
        <f t="shared" si="5"/>
        <v>7514645733.79</v>
      </c>
      <c r="T7" s="21">
        <f t="shared" si="1"/>
        <v>3949776716.5100002</v>
      </c>
      <c r="U7" s="22">
        <f t="shared" si="2"/>
        <v>0.65700295833948208</v>
      </c>
      <c r="V7" s="22">
        <f t="shared" si="3"/>
        <v>0.65431771247477866</v>
      </c>
      <c r="W7" s="22">
        <f t="shared" si="4"/>
        <v>0.652568851561378</v>
      </c>
      <c r="X7" s="2"/>
    </row>
    <row r="8" spans="1:24" ht="35.1" customHeight="1" thickTop="1" thickBot="1">
      <c r="A8" s="5" t="s">
        <v>19</v>
      </c>
      <c r="B8" s="5" t="s">
        <v>20</v>
      </c>
      <c r="C8" s="5" t="s">
        <v>21</v>
      </c>
      <c r="D8" s="5" t="s">
        <v>20</v>
      </c>
      <c r="E8" s="5" t="s">
        <v>20</v>
      </c>
      <c r="F8" s="5" t="s">
        <v>22</v>
      </c>
      <c r="G8" s="5" t="s">
        <v>41</v>
      </c>
      <c r="H8" s="5" t="s">
        <v>36</v>
      </c>
      <c r="I8" s="6" t="s">
        <v>23</v>
      </c>
      <c r="J8" s="7">
        <v>5905600000</v>
      </c>
      <c r="K8" s="7">
        <v>0</v>
      </c>
      <c r="L8" s="7">
        <v>0</v>
      </c>
      <c r="M8" s="7">
        <v>5905600000</v>
      </c>
      <c r="N8" s="7">
        <v>0</v>
      </c>
      <c r="O8" s="7">
        <v>5885600000</v>
      </c>
      <c r="P8" s="7">
        <v>20000000</v>
      </c>
      <c r="Q8" s="7">
        <v>4437228577.4300003</v>
      </c>
      <c r="R8" s="7">
        <v>4437228577.4300003</v>
      </c>
      <c r="S8" s="7">
        <v>4437228577.4300003</v>
      </c>
      <c r="T8" s="10">
        <f t="shared" si="1"/>
        <v>1468371422.5699997</v>
      </c>
      <c r="U8" s="11">
        <f t="shared" si="2"/>
        <v>0.75135948547649689</v>
      </c>
      <c r="V8" s="11">
        <f t="shared" si="3"/>
        <v>0.75135948547649689</v>
      </c>
      <c r="W8" s="11">
        <f t="shared" si="4"/>
        <v>0.75135948547649689</v>
      </c>
      <c r="X8" s="2"/>
    </row>
    <row r="9" spans="1:24" ht="35.1" customHeight="1" thickTop="1" thickBot="1">
      <c r="A9" s="5" t="s">
        <v>19</v>
      </c>
      <c r="B9" s="5" t="s">
        <v>20</v>
      </c>
      <c r="C9" s="5" t="s">
        <v>21</v>
      </c>
      <c r="D9" s="5" t="s">
        <v>20</v>
      </c>
      <c r="E9" s="5" t="s">
        <v>24</v>
      </c>
      <c r="F9" s="5" t="s">
        <v>22</v>
      </c>
      <c r="G9" s="5" t="s">
        <v>41</v>
      </c>
      <c r="H9" s="5" t="s">
        <v>36</v>
      </c>
      <c r="I9" s="6" t="s">
        <v>25</v>
      </c>
      <c r="J9" s="7">
        <v>591300000</v>
      </c>
      <c r="K9" s="7">
        <v>0</v>
      </c>
      <c r="L9" s="7">
        <v>0</v>
      </c>
      <c r="M9" s="7">
        <v>591300000</v>
      </c>
      <c r="N9" s="7">
        <v>0</v>
      </c>
      <c r="O9" s="7">
        <v>581300000</v>
      </c>
      <c r="P9" s="7">
        <v>10000000</v>
      </c>
      <c r="Q9" s="7">
        <v>375370702.94</v>
      </c>
      <c r="R9" s="7">
        <v>375370702.94</v>
      </c>
      <c r="S9" s="7">
        <v>375370702.94</v>
      </c>
      <c r="T9" s="10">
        <f t="shared" si="1"/>
        <v>215929297.06</v>
      </c>
      <c r="U9" s="11">
        <f t="shared" si="2"/>
        <v>0.63482276837476748</v>
      </c>
      <c r="V9" s="11">
        <f t="shared" si="3"/>
        <v>0.63482276837476748</v>
      </c>
      <c r="W9" s="11">
        <f t="shared" si="4"/>
        <v>0.63482276837476748</v>
      </c>
      <c r="X9" s="2"/>
    </row>
    <row r="10" spans="1:24" ht="35.1" customHeight="1" thickTop="1" thickBot="1">
      <c r="A10" s="5" t="s">
        <v>19</v>
      </c>
      <c r="B10" s="5" t="s">
        <v>20</v>
      </c>
      <c r="C10" s="5" t="s">
        <v>21</v>
      </c>
      <c r="D10" s="5" t="s">
        <v>20</v>
      </c>
      <c r="E10" s="5" t="s">
        <v>26</v>
      </c>
      <c r="F10" s="5" t="s">
        <v>22</v>
      </c>
      <c r="G10" s="5" t="s">
        <v>41</v>
      </c>
      <c r="H10" s="5" t="s">
        <v>36</v>
      </c>
      <c r="I10" s="6" t="s">
        <v>27</v>
      </c>
      <c r="J10" s="7">
        <v>1558200000</v>
      </c>
      <c r="K10" s="7">
        <v>0</v>
      </c>
      <c r="L10" s="7">
        <v>0</v>
      </c>
      <c r="M10" s="7">
        <v>1558200000</v>
      </c>
      <c r="N10" s="7">
        <v>0</v>
      </c>
      <c r="O10" s="7">
        <v>1556500000</v>
      </c>
      <c r="P10" s="7">
        <v>1700000</v>
      </c>
      <c r="Q10" s="7">
        <v>758495539.63999999</v>
      </c>
      <c r="R10" s="7">
        <v>758495539.63999999</v>
      </c>
      <c r="S10" s="7">
        <v>747557233.83000004</v>
      </c>
      <c r="T10" s="10">
        <f t="shared" si="1"/>
        <v>799704460.36000001</v>
      </c>
      <c r="U10" s="11">
        <f t="shared" si="2"/>
        <v>0.48677675499935824</v>
      </c>
      <c r="V10" s="11">
        <f t="shared" si="3"/>
        <v>0.48677675499935824</v>
      </c>
      <c r="W10" s="11">
        <f t="shared" si="4"/>
        <v>0.47975692069695808</v>
      </c>
      <c r="X10" s="2"/>
    </row>
    <row r="11" spans="1:24" ht="35.1" customHeight="1" thickTop="1" thickBot="1">
      <c r="A11" s="5" t="s">
        <v>19</v>
      </c>
      <c r="B11" s="5" t="s">
        <v>20</v>
      </c>
      <c r="C11" s="5" t="s">
        <v>21</v>
      </c>
      <c r="D11" s="5" t="s">
        <v>20</v>
      </c>
      <c r="E11" s="5" t="s">
        <v>37</v>
      </c>
      <c r="F11" s="5" t="s">
        <v>22</v>
      </c>
      <c r="G11" s="5" t="s">
        <v>41</v>
      </c>
      <c r="H11" s="5" t="s">
        <v>36</v>
      </c>
      <c r="I11" s="6" t="s">
        <v>42</v>
      </c>
      <c r="J11" s="7">
        <v>688000000</v>
      </c>
      <c r="K11" s="7">
        <v>0</v>
      </c>
      <c r="L11" s="7">
        <v>0</v>
      </c>
      <c r="M11" s="7">
        <v>688000000</v>
      </c>
      <c r="N11" s="7">
        <v>688000000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0">
        <f t="shared" si="1"/>
        <v>688000000</v>
      </c>
      <c r="U11" s="11">
        <f t="shared" si="2"/>
        <v>0</v>
      </c>
      <c r="V11" s="11">
        <f t="shared" si="3"/>
        <v>0</v>
      </c>
      <c r="W11" s="11">
        <f t="shared" si="4"/>
        <v>0</v>
      </c>
      <c r="X11" s="2"/>
    </row>
    <row r="12" spans="1:24" ht="35.1" customHeight="1" thickTop="1" thickBot="1">
      <c r="A12" s="5" t="s">
        <v>19</v>
      </c>
      <c r="B12" s="5" t="s">
        <v>20</v>
      </c>
      <c r="C12" s="5" t="s">
        <v>21</v>
      </c>
      <c r="D12" s="5" t="s">
        <v>20</v>
      </c>
      <c r="E12" s="5" t="s">
        <v>28</v>
      </c>
      <c r="F12" s="5" t="s">
        <v>22</v>
      </c>
      <c r="G12" s="5" t="s">
        <v>41</v>
      </c>
      <c r="H12" s="5" t="s">
        <v>36</v>
      </c>
      <c r="I12" s="6" t="s">
        <v>29</v>
      </c>
      <c r="J12" s="7">
        <v>100700000</v>
      </c>
      <c r="K12" s="7">
        <v>0</v>
      </c>
      <c r="L12" s="7">
        <v>0</v>
      </c>
      <c r="M12" s="7">
        <v>100700000</v>
      </c>
      <c r="N12" s="7">
        <v>0</v>
      </c>
      <c r="O12" s="7">
        <v>95700000</v>
      </c>
      <c r="P12" s="7">
        <v>5000000</v>
      </c>
      <c r="Q12" s="7">
        <v>49448788.479999997</v>
      </c>
      <c r="R12" s="7">
        <v>49448788.479999997</v>
      </c>
      <c r="S12" s="7">
        <v>40248115.590000004</v>
      </c>
      <c r="T12" s="10">
        <f t="shared" si="1"/>
        <v>51251211.520000003</v>
      </c>
      <c r="U12" s="11">
        <f t="shared" si="2"/>
        <v>0.49105053108242303</v>
      </c>
      <c r="V12" s="11">
        <f t="shared" si="3"/>
        <v>0.49105053108242303</v>
      </c>
      <c r="W12" s="11">
        <f t="shared" si="4"/>
        <v>0.39968337229394246</v>
      </c>
      <c r="X12" s="2"/>
    </row>
    <row r="13" spans="1:24" ht="35.1" customHeight="1" thickTop="1" thickBot="1">
      <c r="A13" s="5" t="s">
        <v>19</v>
      </c>
      <c r="B13" s="5" t="s">
        <v>20</v>
      </c>
      <c r="C13" s="5" t="s">
        <v>21</v>
      </c>
      <c r="D13" s="5" t="s">
        <v>30</v>
      </c>
      <c r="E13" s="5"/>
      <c r="F13" s="5" t="s">
        <v>22</v>
      </c>
      <c r="G13" s="5" t="s">
        <v>41</v>
      </c>
      <c r="H13" s="5" t="s">
        <v>36</v>
      </c>
      <c r="I13" s="6" t="s">
        <v>31</v>
      </c>
      <c r="J13" s="7">
        <v>84550000</v>
      </c>
      <c r="K13" s="7">
        <v>0</v>
      </c>
      <c r="L13" s="7">
        <v>0</v>
      </c>
      <c r="M13" s="7">
        <v>84550000</v>
      </c>
      <c r="N13" s="7">
        <v>0</v>
      </c>
      <c r="O13" s="7">
        <v>82683572</v>
      </c>
      <c r="P13" s="7">
        <v>1866428</v>
      </c>
      <c r="Q13" s="7">
        <v>82683572</v>
      </c>
      <c r="R13" s="7">
        <v>51761668</v>
      </c>
      <c r="S13" s="7">
        <v>51761668</v>
      </c>
      <c r="T13" s="10">
        <f t="shared" si="1"/>
        <v>1866428</v>
      </c>
      <c r="U13" s="11">
        <f t="shared" si="2"/>
        <v>0.97792515671200475</v>
      </c>
      <c r="V13" s="11">
        <f t="shared" si="3"/>
        <v>0.61220186871673565</v>
      </c>
      <c r="W13" s="11">
        <f t="shared" si="4"/>
        <v>0.61220186871673565</v>
      </c>
      <c r="X13" s="2"/>
    </row>
    <row r="14" spans="1:24" ht="35.1" customHeight="1" thickTop="1" thickBot="1">
      <c r="A14" s="5" t="s">
        <v>19</v>
      </c>
      <c r="B14" s="5" t="s">
        <v>20</v>
      </c>
      <c r="C14" s="5" t="s">
        <v>21</v>
      </c>
      <c r="D14" s="5" t="s">
        <v>26</v>
      </c>
      <c r="E14" s="5"/>
      <c r="F14" s="5" t="s">
        <v>22</v>
      </c>
      <c r="G14" s="5" t="s">
        <v>41</v>
      </c>
      <c r="H14" s="5" t="s">
        <v>36</v>
      </c>
      <c r="I14" s="6" t="s">
        <v>32</v>
      </c>
      <c r="J14" s="7">
        <v>2587133333</v>
      </c>
      <c r="K14" s="7">
        <v>0</v>
      </c>
      <c r="L14" s="7">
        <v>0</v>
      </c>
      <c r="M14" s="7">
        <v>2587133333</v>
      </c>
      <c r="N14" s="7">
        <v>0</v>
      </c>
      <c r="O14" s="7">
        <v>2587133333</v>
      </c>
      <c r="P14" s="7">
        <v>0</v>
      </c>
      <c r="Q14" s="7">
        <v>1862479436</v>
      </c>
      <c r="R14" s="7">
        <v>1862479436</v>
      </c>
      <c r="S14" s="7">
        <v>1862479436</v>
      </c>
      <c r="T14" s="10">
        <f t="shared" si="1"/>
        <v>724653897</v>
      </c>
      <c r="U14" s="11">
        <f t="shared" si="2"/>
        <v>0.71990083087070644</v>
      </c>
      <c r="V14" s="11">
        <f t="shared" si="3"/>
        <v>0.71990083087070644</v>
      </c>
      <c r="W14" s="11">
        <f t="shared" si="4"/>
        <v>0.71990083087070644</v>
      </c>
      <c r="X14" s="2"/>
    </row>
    <row r="15" spans="1:24" ht="35.1" customHeight="1" thickTop="1" thickBot="1">
      <c r="A15" s="16" t="s">
        <v>19</v>
      </c>
      <c r="B15" s="16">
        <v>2</v>
      </c>
      <c r="C15" s="16"/>
      <c r="D15" s="16"/>
      <c r="E15" s="16"/>
      <c r="F15" s="16"/>
      <c r="G15" s="16"/>
      <c r="H15" s="16"/>
      <c r="I15" s="17" t="s">
        <v>45</v>
      </c>
      <c r="J15" s="18">
        <f>+J16+J17</f>
        <v>1722150000</v>
      </c>
      <c r="K15" s="18">
        <f t="shared" ref="K15:S15" si="6">+K16+K17</f>
        <v>0</v>
      </c>
      <c r="L15" s="18">
        <f t="shared" si="6"/>
        <v>0</v>
      </c>
      <c r="M15" s="18">
        <f t="shared" si="6"/>
        <v>1722150000</v>
      </c>
      <c r="N15" s="18">
        <f t="shared" si="6"/>
        <v>0</v>
      </c>
      <c r="O15" s="18">
        <f t="shared" si="6"/>
        <v>1621689756.75</v>
      </c>
      <c r="P15" s="18">
        <f t="shared" si="6"/>
        <v>100460243.25</v>
      </c>
      <c r="Q15" s="18">
        <f t="shared" si="6"/>
        <v>1479515125.46</v>
      </c>
      <c r="R15" s="18">
        <f t="shared" si="6"/>
        <v>1082612290.02</v>
      </c>
      <c r="S15" s="18">
        <f t="shared" si="6"/>
        <v>1082021890.02</v>
      </c>
      <c r="T15" s="21">
        <f t="shared" si="1"/>
        <v>242634874.53999996</v>
      </c>
      <c r="U15" s="22">
        <f t="shared" si="2"/>
        <v>0.85910932581946986</v>
      </c>
      <c r="V15" s="22">
        <f t="shared" si="3"/>
        <v>0.62863995007403539</v>
      </c>
      <c r="W15" s="22">
        <f t="shared" si="4"/>
        <v>0.62829712279418171</v>
      </c>
      <c r="X15" s="2"/>
    </row>
    <row r="16" spans="1:24" ht="35.1" customHeight="1" thickTop="1" thickBot="1">
      <c r="A16" s="5" t="s">
        <v>19</v>
      </c>
      <c r="B16" s="5" t="s">
        <v>30</v>
      </c>
      <c r="C16" s="5" t="s">
        <v>21</v>
      </c>
      <c r="D16" s="5" t="s">
        <v>33</v>
      </c>
      <c r="E16" s="5"/>
      <c r="F16" s="5" t="s">
        <v>22</v>
      </c>
      <c r="G16" s="5" t="s">
        <v>41</v>
      </c>
      <c r="H16" s="5" t="s">
        <v>36</v>
      </c>
      <c r="I16" s="6" t="s">
        <v>34</v>
      </c>
      <c r="J16" s="7">
        <v>3600000</v>
      </c>
      <c r="K16" s="7">
        <v>0</v>
      </c>
      <c r="L16" s="7">
        <v>0</v>
      </c>
      <c r="M16" s="7">
        <v>3600000</v>
      </c>
      <c r="N16" s="7">
        <v>0</v>
      </c>
      <c r="O16" s="7">
        <v>2617000</v>
      </c>
      <c r="P16" s="7">
        <v>983000</v>
      </c>
      <c r="Q16" s="7">
        <v>2617000</v>
      </c>
      <c r="R16" s="7">
        <v>2617000</v>
      </c>
      <c r="S16" s="7">
        <v>2617000</v>
      </c>
      <c r="T16" s="10">
        <f t="shared" si="1"/>
        <v>983000</v>
      </c>
      <c r="U16" s="11">
        <f t="shared" si="2"/>
        <v>0.72694444444444439</v>
      </c>
      <c r="V16" s="11">
        <f t="shared" si="3"/>
        <v>0.72694444444444439</v>
      </c>
      <c r="W16" s="11">
        <f t="shared" si="4"/>
        <v>0.72694444444444439</v>
      </c>
      <c r="X16" s="2"/>
    </row>
    <row r="17" spans="1:24" ht="35.1" customHeight="1" thickTop="1" thickBot="1">
      <c r="A17" s="5" t="s">
        <v>19</v>
      </c>
      <c r="B17" s="5" t="s">
        <v>30</v>
      </c>
      <c r="C17" s="5" t="s">
        <v>21</v>
      </c>
      <c r="D17" s="5" t="s">
        <v>24</v>
      </c>
      <c r="E17" s="5"/>
      <c r="F17" s="5" t="s">
        <v>22</v>
      </c>
      <c r="G17" s="5" t="s">
        <v>41</v>
      </c>
      <c r="H17" s="5" t="s">
        <v>36</v>
      </c>
      <c r="I17" s="6" t="s">
        <v>35</v>
      </c>
      <c r="J17" s="7">
        <v>1718550000</v>
      </c>
      <c r="K17" s="7">
        <v>0</v>
      </c>
      <c r="L17" s="7">
        <v>0</v>
      </c>
      <c r="M17" s="7">
        <v>1718550000</v>
      </c>
      <c r="N17" s="7">
        <v>0</v>
      </c>
      <c r="O17" s="7">
        <v>1619072756.75</v>
      </c>
      <c r="P17" s="7">
        <v>99477243.25</v>
      </c>
      <c r="Q17" s="7">
        <v>1476898125.46</v>
      </c>
      <c r="R17" s="7">
        <v>1079995290.02</v>
      </c>
      <c r="S17" s="7">
        <v>1079404890.02</v>
      </c>
      <c r="T17" s="10">
        <f t="shared" si="1"/>
        <v>241651874.53999996</v>
      </c>
      <c r="U17" s="11">
        <f t="shared" si="2"/>
        <v>0.85938618338715778</v>
      </c>
      <c r="V17" s="11">
        <f t="shared" si="3"/>
        <v>0.62843402287975325</v>
      </c>
      <c r="W17" s="11">
        <f t="shared" si="4"/>
        <v>0.62809047744901225</v>
      </c>
      <c r="X17" s="2"/>
    </row>
    <row r="18" spans="1:24" ht="35.1" customHeight="1" thickTop="1" thickBot="1">
      <c r="A18" s="16" t="s">
        <v>38</v>
      </c>
      <c r="B18" s="16"/>
      <c r="C18" s="16"/>
      <c r="D18" s="16"/>
      <c r="E18" s="16"/>
      <c r="F18" s="16"/>
      <c r="G18" s="16"/>
      <c r="H18" s="16"/>
      <c r="I18" s="17" t="s">
        <v>46</v>
      </c>
      <c r="J18" s="18">
        <f>+J19</f>
        <v>3979920000</v>
      </c>
      <c r="K18" s="18">
        <f t="shared" ref="K18:S18" si="7">+K19</f>
        <v>0</v>
      </c>
      <c r="L18" s="18">
        <f t="shared" si="7"/>
        <v>0</v>
      </c>
      <c r="M18" s="18">
        <f t="shared" si="7"/>
        <v>3979920000</v>
      </c>
      <c r="N18" s="18">
        <f t="shared" si="7"/>
        <v>0</v>
      </c>
      <c r="O18" s="18">
        <f t="shared" si="7"/>
        <v>3929099600.6900001</v>
      </c>
      <c r="P18" s="18">
        <f t="shared" si="7"/>
        <v>50820399.310000002</v>
      </c>
      <c r="Q18" s="18">
        <f t="shared" si="7"/>
        <v>3564522696.2399998</v>
      </c>
      <c r="R18" s="18">
        <f t="shared" si="7"/>
        <v>2367965352</v>
      </c>
      <c r="S18" s="18">
        <f t="shared" si="7"/>
        <v>2367965352</v>
      </c>
      <c r="T18" s="21">
        <f t="shared" si="1"/>
        <v>415397303.76000023</v>
      </c>
      <c r="U18" s="22">
        <f t="shared" si="2"/>
        <v>0.8956267201953807</v>
      </c>
      <c r="V18" s="22">
        <f t="shared" si="3"/>
        <v>0.59497812820358198</v>
      </c>
      <c r="W18" s="22">
        <f t="shared" si="4"/>
        <v>0.59497812820358198</v>
      </c>
      <c r="X18" s="2"/>
    </row>
    <row r="19" spans="1:24" ht="50.25" customHeight="1" thickTop="1">
      <c r="A19" s="31" t="s">
        <v>38</v>
      </c>
      <c r="B19" s="31" t="s">
        <v>39</v>
      </c>
      <c r="C19" s="31" t="s">
        <v>40</v>
      </c>
      <c r="D19" s="31" t="s">
        <v>20</v>
      </c>
      <c r="E19" s="31"/>
      <c r="F19" s="31" t="s">
        <v>22</v>
      </c>
      <c r="G19" s="31" t="s">
        <v>41</v>
      </c>
      <c r="H19" s="31" t="s">
        <v>36</v>
      </c>
      <c r="I19" s="32" t="s">
        <v>43</v>
      </c>
      <c r="J19" s="33">
        <v>3979920000</v>
      </c>
      <c r="K19" s="33">
        <v>0</v>
      </c>
      <c r="L19" s="33">
        <v>0</v>
      </c>
      <c r="M19" s="33">
        <v>3979920000</v>
      </c>
      <c r="N19" s="33">
        <v>0</v>
      </c>
      <c r="O19" s="33">
        <v>3929099600.6900001</v>
      </c>
      <c r="P19" s="33">
        <v>50820399.310000002</v>
      </c>
      <c r="Q19" s="33">
        <v>3564522696.2399998</v>
      </c>
      <c r="R19" s="33">
        <v>2367965352</v>
      </c>
      <c r="S19" s="33">
        <v>2367965352</v>
      </c>
      <c r="T19" s="34">
        <f t="shared" si="1"/>
        <v>415397303.76000023</v>
      </c>
      <c r="U19" s="35">
        <f t="shared" si="2"/>
        <v>0.8956267201953807</v>
      </c>
      <c r="V19" s="35">
        <f t="shared" si="3"/>
        <v>0.59497812820358198</v>
      </c>
      <c r="W19" s="35">
        <f t="shared" si="4"/>
        <v>0.59497812820358198</v>
      </c>
      <c r="X19" s="2"/>
    </row>
    <row r="20" spans="1:24" ht="35.1" customHeight="1" thickBot="1">
      <c r="A20" s="36" t="s">
        <v>0</v>
      </c>
      <c r="B20" s="37" t="s">
        <v>0</v>
      </c>
      <c r="C20" s="37" t="s">
        <v>0</v>
      </c>
      <c r="D20" s="37" t="s">
        <v>0</v>
      </c>
      <c r="E20" s="37" t="s">
        <v>0</v>
      </c>
      <c r="F20" s="37" t="s">
        <v>0</v>
      </c>
      <c r="G20" s="37" t="s">
        <v>0</v>
      </c>
      <c r="H20" s="37" t="s">
        <v>0</v>
      </c>
      <c r="I20" s="38" t="s">
        <v>48</v>
      </c>
      <c r="J20" s="39">
        <f>+J6+J18</f>
        <v>17217553333</v>
      </c>
      <c r="K20" s="39">
        <f t="shared" ref="K20:S20" si="8">+K6+K18</f>
        <v>0</v>
      </c>
      <c r="L20" s="39">
        <f t="shared" si="8"/>
        <v>0</v>
      </c>
      <c r="M20" s="39">
        <f t="shared" si="8"/>
        <v>17217553333</v>
      </c>
      <c r="N20" s="39">
        <f t="shared" si="8"/>
        <v>688000000</v>
      </c>
      <c r="O20" s="39">
        <f t="shared" si="8"/>
        <v>16339706262.440001</v>
      </c>
      <c r="P20" s="39">
        <f t="shared" si="8"/>
        <v>189847070.56</v>
      </c>
      <c r="Q20" s="39">
        <f t="shared" si="8"/>
        <v>12609744438.190001</v>
      </c>
      <c r="R20" s="39">
        <f t="shared" si="8"/>
        <v>10985362354.51</v>
      </c>
      <c r="S20" s="39">
        <f t="shared" si="8"/>
        <v>10964632975.809999</v>
      </c>
      <c r="T20" s="40">
        <f t="shared" si="1"/>
        <v>4607808894.8099995</v>
      </c>
      <c r="U20" s="41">
        <f t="shared" si="2"/>
        <v>0.73237725443960444</v>
      </c>
      <c r="V20" s="41">
        <f t="shared" si="3"/>
        <v>0.63803271824080376</v>
      </c>
      <c r="W20" s="42">
        <f t="shared" si="4"/>
        <v>0.6368287505051401</v>
      </c>
      <c r="X20" s="2"/>
    </row>
    <row r="21" spans="1:24" ht="13.5" customHeight="1" thickTop="1">
      <c r="A21" s="1" t="s">
        <v>57</v>
      </c>
      <c r="B21" s="24"/>
      <c r="C21" s="24"/>
      <c r="D21" s="24"/>
      <c r="E21" s="24"/>
      <c r="F21" s="1"/>
      <c r="G21" s="1"/>
      <c r="H21" s="1"/>
      <c r="I21" s="1"/>
      <c r="J21" s="1"/>
      <c r="K21" s="24"/>
      <c r="L21" s="24"/>
      <c r="M21" s="24"/>
      <c r="N21" s="24"/>
      <c r="O21" s="24"/>
      <c r="P21" s="25"/>
      <c r="Q21" s="25"/>
      <c r="R21" s="2"/>
      <c r="S21" s="12"/>
      <c r="T21" s="12"/>
      <c r="U21" s="13"/>
      <c r="V21" s="13"/>
      <c r="W21" s="13"/>
      <c r="X21" s="2"/>
    </row>
    <row r="22" spans="1:24">
      <c r="A22" s="1" t="s">
        <v>58</v>
      </c>
      <c r="B22" s="24"/>
      <c r="C22" s="24"/>
      <c r="D22" s="24"/>
      <c r="E22" s="24"/>
      <c r="F22" s="1"/>
      <c r="G22" s="1"/>
      <c r="H22" s="1"/>
      <c r="I22" s="1"/>
      <c r="J22" s="1"/>
      <c r="K22" s="24"/>
      <c r="L22" s="24"/>
      <c r="M22" s="24"/>
      <c r="N22" s="24"/>
      <c r="O22" s="24"/>
      <c r="P22" s="25"/>
      <c r="Q22" s="25"/>
      <c r="R22" s="2"/>
      <c r="S22" s="12"/>
      <c r="T22" s="12"/>
      <c r="U22" s="13"/>
      <c r="V22" s="13"/>
      <c r="W22" s="13"/>
      <c r="X22" s="2"/>
    </row>
    <row r="23" spans="1:24">
      <c r="A23" s="1" t="s">
        <v>59</v>
      </c>
      <c r="B23" s="24"/>
      <c r="C23" s="24"/>
      <c r="D23" s="24"/>
      <c r="E23" s="24"/>
      <c r="F23" s="1"/>
      <c r="G23" s="1"/>
      <c r="H23" s="1"/>
      <c r="I23" s="1"/>
      <c r="J23" s="1"/>
      <c r="K23" s="24"/>
      <c r="L23" s="24"/>
      <c r="M23" s="24"/>
      <c r="N23" s="24"/>
      <c r="O23" s="24"/>
      <c r="P23" s="25"/>
      <c r="Q23" s="25"/>
      <c r="R23" s="2"/>
      <c r="S23" s="12"/>
      <c r="T23" s="12"/>
      <c r="U23" s="13"/>
      <c r="V23" s="13"/>
      <c r="W23" s="13"/>
      <c r="X23" s="2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26"/>
      <c r="K24" s="26"/>
      <c r="L24" s="26"/>
      <c r="M24" s="26"/>
      <c r="N24" s="26"/>
      <c r="O24" s="26"/>
      <c r="P24" s="26"/>
      <c r="Q24" s="26"/>
      <c r="R24" s="26"/>
      <c r="S24" s="12"/>
      <c r="T24" s="12"/>
      <c r="U24" s="13"/>
      <c r="V24" s="13"/>
      <c r="W24" s="13"/>
      <c r="X24" s="2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8"/>
      <c r="V25" s="8"/>
      <c r="W25" s="8"/>
      <c r="X25" s="2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8"/>
      <c r="V26" s="8"/>
      <c r="W26" s="8"/>
      <c r="X26" s="2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8"/>
      <c r="V27" s="8"/>
      <c r="W27" s="8"/>
      <c r="X27" s="2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8"/>
      <c r="V28" s="8"/>
      <c r="W28" s="8"/>
      <c r="X28" s="2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8"/>
      <c r="V29" s="8"/>
      <c r="W29" s="8"/>
      <c r="X29" s="2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8"/>
      <c r="V30" s="8"/>
      <c r="W30" s="8"/>
      <c r="X30" s="2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8"/>
      <c r="V31" s="8"/>
      <c r="W31" s="8"/>
      <c r="X31" s="2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8"/>
      <c r="V32" s="8"/>
      <c r="W32" s="8"/>
      <c r="X32" s="2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8"/>
      <c r="V33" s="8"/>
      <c r="W33" s="8"/>
      <c r="X33" s="2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8"/>
      <c r="V34" s="8"/>
      <c r="W34" s="8"/>
      <c r="X34" s="2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8"/>
      <c r="V35" s="8"/>
      <c r="W35" s="8"/>
      <c r="X35" s="2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8"/>
      <c r="V36" s="8"/>
      <c r="W36" s="8"/>
      <c r="X36" s="2"/>
    </row>
    <row r="37" spans="1:24">
      <c r="U37" s="2"/>
      <c r="V37" s="2"/>
      <c r="W37" s="2"/>
      <c r="X37" s="2"/>
    </row>
    <row r="38" spans="1:24">
      <c r="U38" s="2"/>
      <c r="V38" s="2"/>
      <c r="W38" s="2"/>
      <c r="X38" s="2"/>
    </row>
    <row r="39" spans="1:24">
      <c r="U39" s="2"/>
      <c r="V39" s="2"/>
      <c r="W39" s="2"/>
      <c r="X39" s="2"/>
    </row>
    <row r="40" spans="1:24">
      <c r="U40" s="2"/>
      <c r="V40" s="2"/>
      <c r="W40" s="2"/>
      <c r="X40" s="2"/>
    </row>
    <row r="41" spans="1:24">
      <c r="U41" s="2"/>
      <c r="V41" s="2"/>
      <c r="W41" s="2"/>
      <c r="X41" s="2"/>
    </row>
    <row r="42" spans="1:24">
      <c r="U42" s="2"/>
      <c r="V42" s="2"/>
      <c r="W42" s="2"/>
      <c r="X42" s="2"/>
    </row>
    <row r="43" spans="1:24">
      <c r="U43" s="2"/>
      <c r="V43" s="2"/>
      <c r="W43" s="2"/>
      <c r="X43" s="2"/>
    </row>
    <row r="44" spans="1:24">
      <c r="U44" s="2"/>
      <c r="V44" s="2"/>
      <c r="W44" s="2"/>
      <c r="X44" s="2"/>
    </row>
    <row r="45" spans="1:24">
      <c r="U45" s="2"/>
      <c r="V45" s="2"/>
      <c r="W45" s="2"/>
      <c r="X45" s="2"/>
    </row>
    <row r="46" spans="1:24">
      <c r="U46" s="2"/>
      <c r="V46" s="2"/>
      <c r="W46" s="2"/>
      <c r="X46" s="2"/>
    </row>
    <row r="47" spans="1:24">
      <c r="U47" s="2"/>
      <c r="V47" s="2"/>
      <c r="W47" s="2"/>
      <c r="X47" s="2"/>
    </row>
    <row r="48" spans="1:24">
      <c r="U48" s="2"/>
      <c r="V48" s="2"/>
      <c r="W48" s="2"/>
      <c r="X48" s="2"/>
    </row>
    <row r="49" spans="21:24">
      <c r="U49" s="2"/>
      <c r="V49" s="2"/>
      <c r="W49" s="2"/>
      <c r="X49" s="2"/>
    </row>
    <row r="50" spans="21:24">
      <c r="U50" s="2"/>
      <c r="V50" s="2"/>
      <c r="W50" s="2"/>
      <c r="X50" s="2"/>
    </row>
    <row r="51" spans="21:24">
      <c r="U51" s="2"/>
      <c r="V51" s="2"/>
      <c r="W51" s="2"/>
      <c r="X51" s="2"/>
    </row>
    <row r="52" spans="21:24">
      <c r="U52" s="2"/>
      <c r="V52" s="2"/>
      <c r="W52" s="2"/>
      <c r="X52" s="2"/>
    </row>
  </sheetData>
  <mergeCells count="4">
    <mergeCell ref="A1:W1"/>
    <mergeCell ref="A2:W2"/>
    <mergeCell ref="A3:W3"/>
    <mergeCell ref="T4:W4"/>
  </mergeCells>
  <printOptions horizontalCentered="1"/>
  <pageMargins left="0.98425196850393704" right="0" top="0.78740157480314965" bottom="0.78740157480314965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2017-10-05T21:18:55Z</cp:lastPrinted>
  <dcterms:created xsi:type="dcterms:W3CDTF">2017-10-03T12:04:48Z</dcterms:created>
  <dcterms:modified xsi:type="dcterms:W3CDTF">2017-10-05T21:19:08Z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