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<sst xmlns="http://schemas.openxmlformats.org/spreadsheetml/2006/main" count="67" uniqueCount="32">
  <si>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</si>
  <si>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</si>
  <si>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</si>
  <si>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</si>
  <si>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</si>
  <si>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</si>
  <si>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</si>
  <si>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</si>
  <si>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</si>
  <si>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</si>
  <si>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</si>
  <si>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</si>
  <si>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</si>
  <si>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</si>
  <si>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</si>
  <si>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</si>
  <si>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</si>
  <si>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</si>
  <si>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</si>
  <si>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</si>
  <si>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</si>
  <si>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</si>
  <si>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</si>
  <si>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</si>
  <si>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</si>
  <si>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</si>
  <si>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</si>
  <si>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</si>
  <si>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</si>
  <si>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</si>
  <si>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SEPTIEMBRE 30 DE 2017</t>
  </si>
  <si>
    <t>GENERADO : OCTUBRE 03 DE 2017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</si>
</sst>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6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9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Continuous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0" fontId="0" fillId="0" borderId="11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10" fontId="10" fillId="0" borderId="11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10" fontId="7" fillId="33" borderId="13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7" fillId="33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192" fontId="60" fillId="0" borderId="0" xfId="0" applyNumberFormat="1" applyFont="1" applyFill="1" applyBorder="1" applyAlignment="1">
      <alignment horizontal="right" vertical="center" wrapText="1" readingOrder="1"/>
    </xf>
    <xf numFmtId="10" fontId="61" fillId="33" borderId="0" xfId="0" applyNumberFormat="1" applyFont="1" applyFill="1" applyBorder="1" applyAlignment="1">
      <alignment horizontal="right" vertical="center" wrapText="1"/>
    </xf>
    <xf numFmtId="10" fontId="61" fillId="0" borderId="0" xfId="0" applyNumberFormat="1" applyFont="1" applyFill="1" applyBorder="1" applyAlignment="1">
      <alignment horizontal="right" vertical="center" wrapText="1"/>
    </xf>
    <xf numFmtId="10" fontId="61" fillId="33" borderId="14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4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62" fillId="0" borderId="0" xfId="0" applyNumberFormat="1" applyFont="1" applyFill="1" applyBorder="1" applyAlignment="1">
      <alignment horizontal="right" vertical="center" wrapText="1"/>
    </xf>
    <xf numFmtId="0" fontId="63" fillId="34" borderId="15" xfId="0" applyFont="1" applyFill="1" applyBorder="1" applyAlignment="1">
      <alignment/>
    </xf>
    <xf numFmtId="0" fontId="64" fillId="35" borderId="16" xfId="0" applyFont="1" applyFill="1" applyBorder="1" applyAlignment="1">
      <alignment horizontal="center" vertical="center"/>
    </xf>
    <xf numFmtId="4" fontId="64" fillId="36" borderId="16" xfId="0" applyNumberFormat="1" applyFont="1" applyFill="1" applyBorder="1" applyAlignment="1">
      <alignment horizontal="center" vertical="justify" wrapText="1"/>
    </xf>
    <xf numFmtId="0" fontId="64" fillId="37" borderId="15" xfId="0" applyFont="1" applyFill="1" applyBorder="1" applyAlignment="1">
      <alignment horizontal="center" vertical="justify" wrapText="1"/>
    </xf>
    <xf numFmtId="0" fontId="65" fillId="38" borderId="16" xfId="0" applyFont="1" applyFill="1" applyBorder="1" applyAlignment="1">
      <alignment horizontal="center" vertical="justify" wrapText="1"/>
    </xf>
    <xf numFmtId="0" fontId="65" fillId="39" borderId="16" xfId="0" applyFont="1" applyFill="1" applyBorder="1" applyAlignment="1">
      <alignment horizontal="center" vertical="justify"/>
    </xf>
    <xf numFmtId="0" fontId="65" fillId="40" borderId="17" xfId="0" applyFont="1" applyFill="1" applyBorder="1" applyAlignment="1">
      <alignment horizontal="center" vertical="justify"/>
    </xf>
    <xf numFmtId="0" fontId="63" fillId="41" borderId="15" xfId="0" applyFont="1" applyFill="1" applyBorder="1" applyAlignment="1">
      <alignment/>
    </xf>
    <xf numFmtId="0" fontId="64" fillId="42" borderId="16" xfId="0" applyFont="1" applyFill="1" applyBorder="1" applyAlignment="1">
      <alignment horizontal="center" vertical="center"/>
    </xf>
    <xf numFmtId="4" fontId="64" fillId="43" borderId="16" xfId="0" applyNumberFormat="1" applyFont="1" applyFill="1" applyBorder="1" applyAlignment="1">
      <alignment horizontal="center" vertical="justify" wrapText="1"/>
    </xf>
    <xf numFmtId="0" fontId="64" fillId="44" borderId="15" xfId="0" applyFont="1" applyFill="1" applyBorder="1" applyAlignment="1">
      <alignment horizontal="center" vertical="justify" wrapText="1"/>
    </xf>
    <xf numFmtId="0" fontId="65" fillId="45" borderId="16" xfId="0" applyFont="1" applyFill="1" applyBorder="1" applyAlignment="1">
      <alignment horizontal="center" vertical="justify" wrapText="1"/>
    </xf>
    <xf numFmtId="0" fontId="65" fillId="46" borderId="16" xfId="0" applyFont="1" applyFill="1" applyBorder="1" applyAlignment="1">
      <alignment horizontal="center" vertical="justify"/>
    </xf>
    <xf numFmtId="0" fontId="64" fillId="47" borderId="16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5" fillId="48" borderId="17" xfId="0" applyFont="1" applyFill="1" applyBorder="1" applyAlignment="1">
      <alignment horizontal="center" vertical="justify"/>
    </xf>
    <xf numFmtId="4" fontId="1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K27" sqref="K27"/>
    </sheetView>
  </sheetViews>
  <sheetFormatPr defaultColWidth="11.421875" defaultRowHeight="12.75"/>
  <cols>
    <col min="1" max="1" width="2.57421875" style="0" customWidth="1"/>
    <col min="2" max="2" width="27.00390625" style="0" customWidth="1"/>
    <col min="3" max="3" width="18.28125" style="0" customWidth="1"/>
    <col min="4" max="4" width="18.57421875" style="0" customWidth="1"/>
    <col min="5" max="5" width="19.00390625" style="0" customWidth="1"/>
    <col min="6" max="6" width="19.140625" style="0" customWidth="1"/>
    <col min="7" max="7" width="17.57421875" style="0" customWidth="1"/>
    <col min="8" max="8" width="17.140625" style="0" customWidth="1"/>
    <col min="9" max="9" width="8.28125" style="0" customWidth="1"/>
    <col min="10" max="10" width="8.140625" style="0" customWidth="1"/>
    <col min="11" max="11" width="8.421875" style="0" customWidth="1"/>
    <col min="12" max="12" width="15.28125" style="0" bestFit="1" customWidth="1"/>
  </cols>
  <sheetData>
    <row r="1" spans="1:11" ht="18">
      <c r="A1" s="93" t="s">
        <v>11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8">
      <c r="A2" s="93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3:11" ht="24" customHeight="1" thickBot="1">
      <c r="C3" s="1"/>
      <c r="D3" s="1"/>
      <c r="E3" s="1"/>
      <c r="F3" s="1"/>
      <c r="G3" s="1"/>
      <c r="H3" s="92" t="s">
        <v>31</v>
      </c>
      <c r="I3" s="91"/>
      <c r="J3" s="91"/>
      <c r="K3" s="91"/>
    </row>
    <row r="4" spans="1:11" ht="46.5" customHeight="1" thickBot="1">
      <c r="A4" s="71"/>
      <c r="B4" s="72" t="s">
        <v>8</v>
      </c>
      <c r="C4" s="73" t="s">
        <v>25</v>
      </c>
      <c r="D4" s="84" t="s">
        <v>12</v>
      </c>
      <c r="E4" s="84" t="s">
        <v>19</v>
      </c>
      <c r="F4" s="84" t="s">
        <v>17</v>
      </c>
      <c r="G4" s="84" t="s">
        <v>22</v>
      </c>
      <c r="H4" s="74" t="s">
        <v>13</v>
      </c>
      <c r="I4" s="75" t="s">
        <v>16</v>
      </c>
      <c r="J4" s="76" t="s">
        <v>14</v>
      </c>
      <c r="K4" s="77" t="s">
        <v>15</v>
      </c>
    </row>
    <row r="5" spans="1:11" ht="10.5" customHeight="1">
      <c r="A5" s="9"/>
      <c r="B5" s="3"/>
      <c r="C5" s="3"/>
      <c r="D5" s="2"/>
      <c r="E5" s="2"/>
      <c r="F5" s="2"/>
      <c r="G5" s="2"/>
      <c r="H5" s="9"/>
      <c r="I5" s="2"/>
      <c r="J5" s="2"/>
      <c r="K5" s="10"/>
    </row>
    <row r="6" spans="1:11" ht="23.25" customHeight="1">
      <c r="A6" s="12" t="s">
        <v>4</v>
      </c>
      <c r="B6" s="57" t="s">
        <v>0</v>
      </c>
      <c r="C6" s="46">
        <f>+C21+C36</f>
        <v>363025293333</v>
      </c>
      <c r="D6" s="46">
        <f>SUM(D7:D10)</f>
        <v>420775683633</v>
      </c>
      <c r="E6" s="46">
        <f>SUM(E7:E10)</f>
        <v>371446747829.64</v>
      </c>
      <c r="F6" s="46">
        <f>SUM(F7:F10)</f>
        <v>297623544078.05005</v>
      </c>
      <c r="G6" s="46">
        <f>SUM(G7:G10)</f>
        <v>259364485031.15997</v>
      </c>
      <c r="H6" s="25">
        <f>+D6-E6</f>
        <v>49328935803.359985</v>
      </c>
      <c r="I6" s="54">
        <f>+E6/D6</f>
        <v>0.8827666670814928</v>
      </c>
      <c r="J6" s="54">
        <f>+F6/D6</f>
        <v>0.7073211586476488</v>
      </c>
      <c r="K6" s="13">
        <f>+G6/D6</f>
        <v>0.6163960873209046</v>
      </c>
    </row>
    <row r="7" spans="1:11" ht="21.75" customHeight="1">
      <c r="A7" s="17"/>
      <c r="B7" s="58" t="s">
        <v>1</v>
      </c>
      <c r="C7" s="47">
        <f>+C22+C37</f>
        <v>51192693333</v>
      </c>
      <c r="D7" s="47">
        <f>+D22+D37</f>
        <v>51920083633</v>
      </c>
      <c r="E7" s="47">
        <f>+E22+E37</f>
        <v>39570147733.58</v>
      </c>
      <c r="F7" s="47">
        <f>+F22+F37</f>
        <v>36505016171.11</v>
      </c>
      <c r="G7" s="47">
        <f>+G22+G37</f>
        <v>36447514809.18</v>
      </c>
      <c r="H7" s="69">
        <f>+D7-E7</f>
        <v>12349935899.419998</v>
      </c>
      <c r="I7" s="70">
        <f>+E7/D7</f>
        <v>0.7621356701442122</v>
      </c>
      <c r="J7" s="70">
        <f>+F7/D7</f>
        <v>0.7031001034040649</v>
      </c>
      <c r="K7" s="30">
        <f>+G7/D7</f>
        <v>0.701992605921271</v>
      </c>
    </row>
    <row r="8" spans="1:11" ht="24" customHeight="1">
      <c r="A8" s="17"/>
      <c r="B8" s="58" t="s">
        <v>2</v>
      </c>
      <c r="C8" s="47">
        <f>+C23+C38</f>
        <v>23457500000</v>
      </c>
      <c r="D8" s="47">
        <f>+D23+D38</f>
        <v>23457500000</v>
      </c>
      <c r="E8" s="47">
        <f>+E23+E38</f>
        <v>22066002785.12</v>
      </c>
      <c r="F8" s="47">
        <f>+F23+F38</f>
        <v>17926288056.22</v>
      </c>
      <c r="G8" s="47">
        <f>+G23+G38</f>
        <v>17880349869.22</v>
      </c>
      <c r="H8" s="69">
        <f>+D8-E8</f>
        <v>1391497214.880001</v>
      </c>
      <c r="I8" s="70">
        <f>+E8/D8</f>
        <v>0.9406800718371523</v>
      </c>
      <c r="J8" s="70">
        <f>+F8/D8</f>
        <v>0.7642028373108815</v>
      </c>
      <c r="K8" s="30">
        <f>+G8/D8</f>
        <v>0.7622444791311948</v>
      </c>
    </row>
    <row r="9" spans="1:11" ht="25.5" customHeight="1">
      <c r="A9" s="17"/>
      <c r="B9" s="58" t="s">
        <v>9</v>
      </c>
      <c r="C9" s="47">
        <f aca="true" t="shared" si="0" ref="C9:G10">+C24</f>
        <v>89191477341</v>
      </c>
      <c r="D9" s="47">
        <f t="shared" si="0"/>
        <v>89191477341</v>
      </c>
      <c r="E9" s="47">
        <f t="shared" si="0"/>
        <v>58626974651.94</v>
      </c>
      <c r="F9" s="47">
        <f t="shared" si="0"/>
        <v>57433361572.93</v>
      </c>
      <c r="G9" s="47">
        <f t="shared" si="0"/>
        <v>57293917572.93</v>
      </c>
      <c r="H9" s="69">
        <f>+D9-E9</f>
        <v>30564502689.059998</v>
      </c>
      <c r="I9" s="70">
        <f>+E9/D9</f>
        <v>0.6573158826352353</v>
      </c>
      <c r="J9" s="70">
        <f>+F9/D9</f>
        <v>0.6439332914438534</v>
      </c>
      <c r="K9" s="30">
        <f>+G9/D9</f>
        <v>0.6423698685232209</v>
      </c>
    </row>
    <row r="10" spans="1:12" ht="24.75" customHeight="1">
      <c r="A10" s="17"/>
      <c r="B10" s="58" t="s">
        <v>10</v>
      </c>
      <c r="C10" s="47">
        <f t="shared" si="0"/>
        <v>199183622659</v>
      </c>
      <c r="D10" s="47">
        <f t="shared" si="0"/>
        <v>256206622659</v>
      </c>
      <c r="E10" s="47">
        <f t="shared" si="0"/>
        <v>251183622659</v>
      </c>
      <c r="F10" s="47">
        <f t="shared" si="0"/>
        <v>185758878277.79</v>
      </c>
      <c r="G10" s="47">
        <f t="shared" si="0"/>
        <v>147742702779.83</v>
      </c>
      <c r="H10" s="69">
        <f>+D10-E10</f>
        <v>5023000000</v>
      </c>
      <c r="I10" s="70">
        <f>+E10/D10</f>
        <v>0.9803947300508098</v>
      </c>
      <c r="J10" s="70">
        <f>+F10/D10</f>
        <v>0.7250354278508526</v>
      </c>
      <c r="K10" s="30">
        <f>+G10/D10</f>
        <v>0.5766545034882614</v>
      </c>
      <c r="L10" s="1"/>
    </row>
    <row r="11" spans="1:11" ht="6.75" customHeight="1">
      <c r="A11" s="17"/>
      <c r="B11" s="48"/>
      <c r="C11" s="47"/>
      <c r="D11" s="47"/>
      <c r="E11" s="47"/>
      <c r="F11" s="47"/>
      <c r="G11" s="47"/>
      <c r="H11" s="26"/>
      <c r="I11" s="14"/>
      <c r="J11" s="55"/>
      <c r="K11" s="15"/>
    </row>
    <row r="12" spans="1:11" ht="37.5" customHeight="1">
      <c r="A12" s="16" t="s">
        <v>5</v>
      </c>
      <c r="B12" s="57" t="s">
        <v>3</v>
      </c>
      <c r="C12" s="46">
        <f>+C27+C40</f>
        <v>192599920000</v>
      </c>
      <c r="D12" s="46">
        <f>+D27+D40</f>
        <v>223089920001</v>
      </c>
      <c r="E12" s="46">
        <f>+E27+E40</f>
        <v>204039177110.47998</v>
      </c>
      <c r="F12" s="46">
        <f>+F27+F40</f>
        <v>176778666415.82</v>
      </c>
      <c r="G12" s="46">
        <f>+G27+G40</f>
        <v>56701507163.87</v>
      </c>
      <c r="H12" s="25">
        <f>+D12-E12</f>
        <v>19050742890.52002</v>
      </c>
      <c r="I12" s="54">
        <f>+E12/D12</f>
        <v>0.9146050933613019</v>
      </c>
      <c r="J12" s="54">
        <f>+F12/D12</f>
        <v>0.7924099233843807</v>
      </c>
      <c r="K12" s="13">
        <f>+G12/D12</f>
        <v>0.2541643619022134</v>
      </c>
    </row>
    <row r="13" spans="1:12" ht="11.25" customHeight="1">
      <c r="A13" s="11"/>
      <c r="B13" s="49"/>
      <c r="C13" s="50"/>
      <c r="D13" s="51"/>
      <c r="E13" s="51"/>
      <c r="F13" s="51"/>
      <c r="G13" s="51"/>
      <c r="H13" s="26"/>
      <c r="I13" s="14"/>
      <c r="J13" s="14"/>
      <c r="K13" s="15"/>
      <c r="L13" s="21"/>
    </row>
    <row r="14" spans="1:11" ht="19.5" customHeight="1" thickBot="1">
      <c r="A14" s="18" t="s">
        <v>6</v>
      </c>
      <c r="B14" s="59" t="s">
        <v>7</v>
      </c>
      <c r="C14" s="52">
        <f>+C29+C42</f>
        <v>555625213333</v>
      </c>
      <c r="D14" s="52">
        <f>+D6+D12</f>
        <v>643865603634</v>
      </c>
      <c r="E14" s="52">
        <f>+E6+E12</f>
        <v>575485924940.12</v>
      </c>
      <c r="F14" s="52">
        <f>+F6+F12</f>
        <v>474402210493.87006</v>
      </c>
      <c r="G14" s="52">
        <f>+G6+G12</f>
        <v>316065992195.02997</v>
      </c>
      <c r="H14" s="27">
        <f>+D14-E14</f>
        <v>68379678693.880005</v>
      </c>
      <c r="I14" s="56">
        <f>+E14/D14</f>
        <v>0.8937982114467015</v>
      </c>
      <c r="J14" s="56">
        <f>+F14/D14</f>
        <v>0.736803158634857</v>
      </c>
      <c r="K14" s="19">
        <f>+G14/D14</f>
        <v>0.4908881456178781</v>
      </c>
    </row>
    <row r="15" spans="3:11" ht="9.75" customHeight="1"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85" t="s">
        <v>27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15" customHeight="1" thickBot="1">
      <c r="A17" s="85" t="s">
        <v>30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1.25" customHeight="1" hidden="1" thickBot="1">
      <c r="A18" s="5"/>
      <c r="B18" s="5"/>
      <c r="C18" s="7"/>
      <c r="D18" s="7"/>
      <c r="E18" s="7"/>
      <c r="F18" s="7"/>
      <c r="G18" s="7"/>
      <c r="H18" s="7"/>
      <c r="I18" s="7"/>
      <c r="J18" s="7"/>
      <c r="K18" s="7"/>
    </row>
    <row r="19" spans="1:11" ht="48.75" customHeight="1" thickBot="1">
      <c r="A19" s="78"/>
      <c r="B19" s="79" t="s">
        <v>8</v>
      </c>
      <c r="C19" s="80" t="s">
        <v>25</v>
      </c>
      <c r="D19" s="80" t="s">
        <v>12</v>
      </c>
      <c r="E19" s="80" t="s">
        <v>19</v>
      </c>
      <c r="F19" s="80" t="s">
        <v>23</v>
      </c>
      <c r="G19" s="80" t="s">
        <v>18</v>
      </c>
      <c r="H19" s="81" t="s">
        <v>13</v>
      </c>
      <c r="I19" s="82" t="s">
        <v>16</v>
      </c>
      <c r="J19" s="83" t="s">
        <v>14</v>
      </c>
      <c r="K19" s="88" t="s">
        <v>15</v>
      </c>
    </row>
    <row r="20" spans="1:11" ht="13.5" customHeight="1">
      <c r="A20" s="9"/>
      <c r="B20" s="3"/>
      <c r="C20" s="6"/>
      <c r="D20" s="8"/>
      <c r="E20" s="8"/>
      <c r="F20" s="8"/>
      <c r="G20" s="8"/>
      <c r="H20" s="31"/>
      <c r="I20" s="32"/>
      <c r="J20" s="32"/>
      <c r="K20" s="89"/>
    </row>
    <row r="21" spans="1:11" ht="19.5" customHeight="1">
      <c r="A21" s="12" t="s">
        <v>4</v>
      </c>
      <c r="B21" s="60" t="s">
        <v>0</v>
      </c>
      <c r="C21" s="46">
        <f>SUM(C22:C25)</f>
        <v>349787660000</v>
      </c>
      <c r="D21" s="46">
        <f>SUM(D22:D25)</f>
        <v>407538050300</v>
      </c>
      <c r="E21" s="46">
        <f>SUM(E22:E25)</f>
        <v>362401526087.69</v>
      </c>
      <c r="F21" s="46">
        <f>SUM(F22:F25)</f>
        <v>289006147075.54004</v>
      </c>
      <c r="G21" s="46">
        <f>SUM(G22:G25)</f>
        <v>250767817407.34998</v>
      </c>
      <c r="H21" s="33">
        <f>+D21-E21</f>
        <v>45136524212.31</v>
      </c>
      <c r="I21" s="34">
        <f>+E21/D21</f>
        <v>0.889245865069326</v>
      </c>
      <c r="J21" s="34">
        <f>+F21/D21</f>
        <v>0.7091513218527562</v>
      </c>
      <c r="K21" s="35">
        <f>+G21/D21</f>
        <v>0.6153236911811127</v>
      </c>
    </row>
    <row r="22" spans="1:12" ht="19.5" customHeight="1">
      <c r="A22" s="17"/>
      <c r="B22" s="61" t="s">
        <v>1</v>
      </c>
      <c r="C22" s="47">
        <v>39677210000</v>
      </c>
      <c r="D22" s="47">
        <v>40404600300</v>
      </c>
      <c r="E22" s="47">
        <v>32004441117.09</v>
      </c>
      <c r="F22" s="47">
        <v>28970231458.62</v>
      </c>
      <c r="G22" s="47">
        <v>28932869075.39</v>
      </c>
      <c r="H22" s="68">
        <f>+D22-E22</f>
        <v>8400159182.91</v>
      </c>
      <c r="I22" s="38">
        <f>+E22/D22</f>
        <v>0.7920989411963073</v>
      </c>
      <c r="J22" s="38">
        <f>+F22/D22</f>
        <v>0.7170032927814906</v>
      </c>
      <c r="K22" s="39">
        <f>+G22/D22</f>
        <v>0.7160785866105944</v>
      </c>
      <c r="L22" s="1"/>
    </row>
    <row r="23" spans="1:11" ht="19.5" customHeight="1">
      <c r="A23" s="17"/>
      <c r="B23" s="61" t="s">
        <v>2</v>
      </c>
      <c r="C23" s="47">
        <v>21735350000</v>
      </c>
      <c r="D23" s="47">
        <v>21735350000</v>
      </c>
      <c r="E23" s="47">
        <v>20586487659.66</v>
      </c>
      <c r="F23" s="47">
        <v>16843675766.2</v>
      </c>
      <c r="G23" s="47">
        <v>16798327979.2</v>
      </c>
      <c r="H23" s="68">
        <f>+D23-E23</f>
        <v>1148862340.3400002</v>
      </c>
      <c r="I23" s="38">
        <f>+E23/D23</f>
        <v>0.9471431405364993</v>
      </c>
      <c r="J23" s="38">
        <f>+F23/D23</f>
        <v>0.7749438479803639</v>
      </c>
      <c r="K23" s="39">
        <f>+G23/D23</f>
        <v>0.7728574869601824</v>
      </c>
    </row>
    <row r="24" spans="1:11" ht="19.5" customHeight="1">
      <c r="A24" s="17"/>
      <c r="B24" s="61" t="s">
        <v>9</v>
      </c>
      <c r="C24" s="47">
        <v>89191477341</v>
      </c>
      <c r="D24" s="47">
        <v>89191477341</v>
      </c>
      <c r="E24" s="47">
        <v>58626974651.94</v>
      </c>
      <c r="F24" s="47">
        <v>57433361572.93</v>
      </c>
      <c r="G24" s="47">
        <v>57293917572.93</v>
      </c>
      <c r="H24" s="68">
        <f>+D24-E24</f>
        <v>30564502689.059998</v>
      </c>
      <c r="I24" s="38">
        <f>+E24/D24</f>
        <v>0.6573158826352353</v>
      </c>
      <c r="J24" s="38">
        <f>+F24/D24</f>
        <v>0.6439332914438534</v>
      </c>
      <c r="K24" s="39">
        <f>+G24/D24</f>
        <v>0.6423698685232209</v>
      </c>
    </row>
    <row r="25" spans="1:11" ht="19.5" customHeight="1">
      <c r="A25" s="17"/>
      <c r="B25" s="61" t="s">
        <v>10</v>
      </c>
      <c r="C25" s="47">
        <v>199183622659</v>
      </c>
      <c r="D25" s="47">
        <v>256206622659</v>
      </c>
      <c r="E25" s="47">
        <v>251183622659</v>
      </c>
      <c r="F25" s="47">
        <v>185758878277.79</v>
      </c>
      <c r="G25" s="47">
        <v>147742702779.83</v>
      </c>
      <c r="H25" s="68">
        <f>+D25-E25</f>
        <v>5023000000</v>
      </c>
      <c r="I25" s="38">
        <f>+E25/D25</f>
        <v>0.9803947300508098</v>
      </c>
      <c r="J25" s="38">
        <f>+F25/D25</f>
        <v>0.7250354278508526</v>
      </c>
      <c r="K25" s="39">
        <f>+G25/D25</f>
        <v>0.5766545034882614</v>
      </c>
    </row>
    <row r="26" spans="1:11" ht="8.25" customHeight="1">
      <c r="A26" s="17"/>
      <c r="B26" s="62"/>
      <c r="C26" s="47"/>
      <c r="D26" s="47"/>
      <c r="E26" s="47"/>
      <c r="F26" s="47"/>
      <c r="G26" s="47"/>
      <c r="H26" s="36"/>
      <c r="I26" s="37"/>
      <c r="J26" s="37"/>
      <c r="K26" s="40"/>
    </row>
    <row r="27" spans="1:11" ht="19.5" customHeight="1">
      <c r="A27" s="16" t="s">
        <v>5</v>
      </c>
      <c r="B27" s="60" t="s">
        <v>3</v>
      </c>
      <c r="C27" s="46">
        <v>188620000000</v>
      </c>
      <c r="D27" s="46">
        <v>219110000001</v>
      </c>
      <c r="E27" s="46">
        <v>200474654414.24</v>
      </c>
      <c r="F27" s="46">
        <v>174410701063.82</v>
      </c>
      <c r="G27" s="46">
        <v>54333541811.87</v>
      </c>
      <c r="H27" s="33">
        <f>+D27-E27</f>
        <v>18635345586.76001</v>
      </c>
      <c r="I27" s="34">
        <f>+E27/D27</f>
        <v>0.9149498170477159</v>
      </c>
      <c r="J27" s="34">
        <f>+F27/D27</f>
        <v>0.7959960798823605</v>
      </c>
      <c r="K27" s="35">
        <f>+G27/D27</f>
        <v>0.24797381138068564</v>
      </c>
    </row>
    <row r="28" spans="1:11" ht="10.5" customHeight="1">
      <c r="A28" s="20"/>
      <c r="B28" s="63"/>
      <c r="C28" s="50"/>
      <c r="D28" s="50"/>
      <c r="E28" s="50" t="s">
        <v>29</v>
      </c>
      <c r="F28" s="50"/>
      <c r="G28" s="50"/>
      <c r="H28" s="36"/>
      <c r="I28" s="37"/>
      <c r="J28" s="37"/>
      <c r="K28" s="40"/>
    </row>
    <row r="29" spans="1:11" ht="19.5" customHeight="1" thickBot="1">
      <c r="A29" s="18" t="s">
        <v>6</v>
      </c>
      <c r="B29" s="64" t="s">
        <v>7</v>
      </c>
      <c r="C29" s="52">
        <f>+C21+C27</f>
        <v>538407660000</v>
      </c>
      <c r="D29" s="52">
        <f>+D21+D27</f>
        <v>626648050301</v>
      </c>
      <c r="E29" s="52">
        <f>+E21+E27</f>
        <v>562876180501.9299</v>
      </c>
      <c r="F29" s="52">
        <f>+F21+F27</f>
        <v>463416848139.36005</v>
      </c>
      <c r="G29" s="52">
        <f>+G21+G27</f>
        <v>305101359219.22</v>
      </c>
      <c r="H29" s="41">
        <f>+D29-E29</f>
        <v>63771869799.07007</v>
      </c>
      <c r="I29" s="42">
        <f>+E29/D29</f>
        <v>0.8982333548018887</v>
      </c>
      <c r="J29" s="42">
        <f>+F29/D29</f>
        <v>0.7395169392400813</v>
      </c>
      <c r="K29" s="43">
        <f>+G29/D29</f>
        <v>0.48687833477287545</v>
      </c>
    </row>
    <row r="30" spans="3:11" ht="12.75"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85" t="s">
        <v>28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1" ht="12.75" customHeight="1">
      <c r="A32" s="85" t="s">
        <v>30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ht="11.25" customHeight="1" thickBot="1">
      <c r="A33" s="5"/>
      <c r="B33" s="5"/>
      <c r="C33" s="7"/>
      <c r="D33" s="7"/>
      <c r="E33" s="7"/>
      <c r="F33" s="7"/>
      <c r="G33" s="7"/>
      <c r="H33" s="7"/>
      <c r="I33" s="7"/>
      <c r="J33" s="7"/>
      <c r="K33" s="7"/>
    </row>
    <row r="34" spans="1:11" ht="54" customHeight="1" thickBot="1">
      <c r="A34" s="71"/>
      <c r="B34" s="72" t="s">
        <v>8</v>
      </c>
      <c r="C34" s="73" t="s">
        <v>25</v>
      </c>
      <c r="D34" s="73" t="s">
        <v>12</v>
      </c>
      <c r="E34" s="73" t="s">
        <v>20</v>
      </c>
      <c r="F34" s="73" t="s">
        <v>24</v>
      </c>
      <c r="G34" s="73" t="s">
        <v>21</v>
      </c>
      <c r="H34" s="74" t="s">
        <v>13</v>
      </c>
      <c r="I34" s="75" t="s">
        <v>16</v>
      </c>
      <c r="J34" s="76" t="s">
        <v>14</v>
      </c>
      <c r="K34" s="77" t="s">
        <v>15</v>
      </c>
    </row>
    <row r="35" spans="1:11" ht="12" customHeight="1">
      <c r="A35" s="9"/>
      <c r="B35" s="3"/>
      <c r="C35" s="6"/>
      <c r="D35" s="8"/>
      <c r="E35" s="8"/>
      <c r="F35" s="8"/>
      <c r="G35" s="8"/>
      <c r="H35" s="44"/>
      <c r="I35" s="45"/>
      <c r="J35" s="45"/>
      <c r="K35" s="90"/>
    </row>
    <row r="36" spans="1:11" ht="19.5" customHeight="1">
      <c r="A36" s="22" t="s">
        <v>4</v>
      </c>
      <c r="B36" s="65" t="s">
        <v>0</v>
      </c>
      <c r="C36" s="46">
        <f>+C37+C38</f>
        <v>13237633333</v>
      </c>
      <c r="D36" s="46">
        <f>+D37+D38</f>
        <v>13237633333</v>
      </c>
      <c r="E36" s="46">
        <f>+E37+E38</f>
        <v>9045221741.95</v>
      </c>
      <c r="F36" s="46">
        <f>+F37+F38</f>
        <v>8617397002.51</v>
      </c>
      <c r="G36" s="46">
        <f>+G37+G38</f>
        <v>8596667623.81</v>
      </c>
      <c r="H36" s="33">
        <f>+D36-E36</f>
        <v>4192411591.049999</v>
      </c>
      <c r="I36" s="34">
        <f>+E36/D36</f>
        <v>0.6832959876144351</v>
      </c>
      <c r="J36" s="34">
        <f>+F36/D36</f>
        <v>0.6509771637976823</v>
      </c>
      <c r="K36" s="35">
        <f>+G36/D36</f>
        <v>0.6494112208395612</v>
      </c>
    </row>
    <row r="37" spans="1:11" ht="19.5" customHeight="1">
      <c r="A37" s="24"/>
      <c r="B37" s="58" t="s">
        <v>1</v>
      </c>
      <c r="C37" s="47">
        <v>11515483333</v>
      </c>
      <c r="D37" s="47">
        <v>11515483333</v>
      </c>
      <c r="E37" s="47">
        <v>7565706616.49</v>
      </c>
      <c r="F37" s="47">
        <v>7534784712.49</v>
      </c>
      <c r="G37" s="47">
        <v>7514645733.79</v>
      </c>
      <c r="H37" s="68">
        <f>+D37-E37</f>
        <v>3949776716.51</v>
      </c>
      <c r="I37" s="38">
        <f>+E37/D37</f>
        <v>0.6570029583394821</v>
      </c>
      <c r="J37" s="38">
        <f>+F37/D37</f>
        <v>0.6543177124747787</v>
      </c>
      <c r="K37" s="39">
        <f>+G37/D37</f>
        <v>0.652568851561378</v>
      </c>
    </row>
    <row r="38" spans="1:11" ht="19.5" customHeight="1">
      <c r="A38" s="24"/>
      <c r="B38" s="58" t="s">
        <v>2</v>
      </c>
      <c r="C38" s="47">
        <v>1722150000</v>
      </c>
      <c r="D38" s="47">
        <v>1722150000</v>
      </c>
      <c r="E38" s="47">
        <v>1479515125.46</v>
      </c>
      <c r="F38" s="47">
        <v>1082612290.02</v>
      </c>
      <c r="G38" s="47">
        <v>1082021890.02</v>
      </c>
      <c r="H38" s="68">
        <f>+D38-E38</f>
        <v>242634874.53999996</v>
      </c>
      <c r="I38" s="38">
        <f>+E38/D38</f>
        <v>0.8591093258194699</v>
      </c>
      <c r="J38" s="38">
        <f>+F38/D38</f>
        <v>0.6286399500740354</v>
      </c>
      <c r="K38" s="39">
        <f>+G38/D38</f>
        <v>0.6282971227941817</v>
      </c>
    </row>
    <row r="39" spans="1:11" ht="9" customHeight="1">
      <c r="A39" s="17"/>
      <c r="B39" s="66"/>
      <c r="C39" s="47"/>
      <c r="D39" s="47"/>
      <c r="E39" s="47"/>
      <c r="F39" s="47"/>
      <c r="G39" s="47"/>
      <c r="H39" s="68"/>
      <c r="I39" s="38"/>
      <c r="J39" s="38"/>
      <c r="K39" s="39"/>
    </row>
    <row r="40" spans="1:11" ht="19.5" customHeight="1">
      <c r="A40" s="22" t="s">
        <v>5</v>
      </c>
      <c r="B40" s="57" t="s">
        <v>3</v>
      </c>
      <c r="C40" s="46">
        <v>3979920000</v>
      </c>
      <c r="D40" s="46">
        <v>3979920000</v>
      </c>
      <c r="E40" s="46">
        <v>3564522696.24</v>
      </c>
      <c r="F40" s="46">
        <v>2367965352</v>
      </c>
      <c r="G40" s="46">
        <v>2367965352</v>
      </c>
      <c r="H40" s="33">
        <f>+D40-E40</f>
        <v>415397303.7600002</v>
      </c>
      <c r="I40" s="34">
        <f>+E40/D40</f>
        <v>0.8956267201953807</v>
      </c>
      <c r="J40" s="34">
        <f>+F40/D40</f>
        <v>0.594978128203582</v>
      </c>
      <c r="K40" s="35">
        <f>+G40/D40</f>
        <v>0.594978128203582</v>
      </c>
    </row>
    <row r="41" spans="1:11" ht="9.75" customHeight="1">
      <c r="A41" s="11"/>
      <c r="B41" s="67"/>
      <c r="C41" s="51"/>
      <c r="D41" s="51"/>
      <c r="E41" s="51"/>
      <c r="F41" s="51"/>
      <c r="G41" s="51"/>
      <c r="H41" s="68"/>
      <c r="I41" s="38"/>
      <c r="J41" s="38"/>
      <c r="K41" s="39"/>
    </row>
    <row r="42" spans="1:11" ht="19.5" customHeight="1" thickBot="1">
      <c r="A42" s="23" t="s">
        <v>6</v>
      </c>
      <c r="B42" s="59" t="s">
        <v>7</v>
      </c>
      <c r="C42" s="52">
        <f>+C36+C40</f>
        <v>17217553333</v>
      </c>
      <c r="D42" s="52">
        <f>+D36+D40</f>
        <v>17217553333</v>
      </c>
      <c r="E42" s="52">
        <f>+E36+E40</f>
        <v>12609744438.19</v>
      </c>
      <c r="F42" s="52">
        <f>+F36+F40</f>
        <v>10985362354.51</v>
      </c>
      <c r="G42" s="52">
        <f>+G36+G40</f>
        <v>10964632975.81</v>
      </c>
      <c r="H42" s="41">
        <f>+D42-E42</f>
        <v>4607808894.809999</v>
      </c>
      <c r="I42" s="42">
        <f>+E42/D42</f>
        <v>0.7323772544396044</v>
      </c>
      <c r="J42" s="42">
        <f>+F42/D42</f>
        <v>0.6380327182408038</v>
      </c>
      <c r="K42" s="43">
        <f>+G42/D42</f>
        <v>0.6368287505051401</v>
      </c>
    </row>
    <row r="43" ht="12.75">
      <c r="C43" s="1"/>
    </row>
    <row r="44" spans="2:11" ht="12.75">
      <c r="B44" s="28" t="s">
        <v>26</v>
      </c>
      <c r="C44" s="28"/>
      <c r="D44" s="28"/>
      <c r="E44" s="53"/>
      <c r="F44" s="53"/>
      <c r="G44" s="53"/>
      <c r="H44" s="29"/>
      <c r="I44" s="29"/>
      <c r="J44" s="4"/>
      <c r="K44" s="4"/>
    </row>
    <row r="45" spans="2:9" ht="12.75">
      <c r="B45" s="29"/>
      <c r="C45" s="29"/>
      <c r="D45" s="29"/>
      <c r="E45" s="29"/>
      <c r="F45" s="29"/>
      <c r="G45" s="29"/>
      <c r="H45" s="29"/>
      <c r="I45" s="29"/>
    </row>
    <row r="46" spans="2:9" ht="12.75">
      <c r="B46" s="29"/>
      <c r="C46" s="29"/>
      <c r="D46" s="29"/>
      <c r="E46" s="29"/>
      <c r="F46" s="29"/>
      <c r="G46" s="29"/>
      <c r="H46" s="29"/>
      <c r="I46" s="29"/>
    </row>
    <row r="47" spans="2:9" ht="12.75">
      <c r="B47" s="29"/>
      <c r="C47" s="29"/>
      <c r="D47" s="29"/>
      <c r="E47" s="29"/>
      <c r="F47" s="29"/>
      <c r="G47" s="29"/>
      <c r="H47" s="29"/>
      <c r="I47" s="29"/>
    </row>
    <row r="49" ht="12.75">
      <c r="H49" s="29"/>
    </row>
    <row r="50" ht="12.75">
      <c r="H50" s="29"/>
    </row>
    <row r="51" ht="12.75">
      <c r="H51" s="1"/>
    </row>
  </sheetData>
  <sheetProtection/>
  <mergeCells count="6">
    <mergeCell ref="A2:K2"/>
    <mergeCell ref="A1:K1"/>
    <mergeCell ref="A16:K16"/>
    <mergeCell ref="A17:K17"/>
    <mergeCell ref="A32:K32"/>
    <mergeCell ref="A31:K31"/>
  </mergeCells>
  <printOptions horizontalCentered="1"/>
  <pageMargins left="0.7874015748031497" right="0" top="0.3937007874015748" bottom="0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2017-10-05T21:15:50Z</cp:lastPrinted>
  <dcterms:created xsi:type="dcterms:W3CDTF">2011-02-09T13:24:23Z</dcterms:created>
  <dcterms:modified xsi:type="dcterms:W3CDTF">2017-10-05T21:17:28Z</dcterms:modified>
  <cp:category/>
  <cp:version/>
  <cp:contentType/>
  <cp:contentStatus/>
</cp:coreProperties>
</file>