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OCTUBRE\PDF\"/>
    </mc:Choice>
  </mc:AlternateContent>
  <bookViews>
    <workbookView xWindow="240" yWindow="120" windowWidth="18060" windowHeight="7050"/>
  </bookViews>
  <sheets>
    <sheet name="INVERSION " sheetId="1" r:id="rId1"/>
  </sheets>
  <definedNames>
    <definedName name="_xlnm.Print_Titles" localSheetId="0">'INVERSION '!$5:$5</definedName>
  </definedNames>
  <calcPr calcId="152511"/>
</workbook>
</file>

<file path=xl/calcChain.xml><?xml version="1.0" encoding="utf-8"?>
<calcChain xmlns="http://schemas.openxmlformats.org/spreadsheetml/2006/main">
  <c r="U36" i="1" l="1"/>
  <c r="T36" i="1"/>
  <c r="S36" i="1"/>
  <c r="R36" i="1"/>
  <c r="U35" i="1"/>
  <c r="T35" i="1"/>
  <c r="S35" i="1"/>
  <c r="R35" i="1"/>
  <c r="U33" i="1"/>
  <c r="T33" i="1"/>
  <c r="S33" i="1"/>
  <c r="R33" i="1"/>
  <c r="U32" i="1"/>
  <c r="T32" i="1"/>
  <c r="S32" i="1"/>
  <c r="R32" i="1"/>
  <c r="U31" i="1"/>
  <c r="T31" i="1"/>
  <c r="S31" i="1"/>
  <c r="R31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8" i="1"/>
  <c r="T8" i="1"/>
  <c r="S8" i="1"/>
  <c r="R8" i="1"/>
  <c r="U7" i="1"/>
  <c r="T7" i="1"/>
  <c r="S7" i="1"/>
  <c r="R7" i="1"/>
  <c r="Q37" i="1"/>
  <c r="P37" i="1"/>
  <c r="O37" i="1"/>
  <c r="N37" i="1"/>
  <c r="M37" i="1"/>
  <c r="L37" i="1"/>
  <c r="R37" i="1" s="1"/>
  <c r="K37" i="1"/>
  <c r="J37" i="1"/>
  <c r="I37" i="1"/>
  <c r="Q34" i="1"/>
  <c r="U34" i="1" s="1"/>
  <c r="P34" i="1"/>
  <c r="O34" i="1"/>
  <c r="S34" i="1" s="1"/>
  <c r="N34" i="1"/>
  <c r="M34" i="1"/>
  <c r="L34" i="1"/>
  <c r="K34" i="1"/>
  <c r="J34" i="1"/>
  <c r="I34" i="1"/>
  <c r="Q30" i="1"/>
  <c r="P30" i="1"/>
  <c r="O30" i="1"/>
  <c r="N30" i="1"/>
  <c r="M30" i="1"/>
  <c r="L30" i="1"/>
  <c r="R30" i="1" s="1"/>
  <c r="K30" i="1"/>
  <c r="J30" i="1"/>
  <c r="I30" i="1"/>
  <c r="Q9" i="1"/>
  <c r="P9" i="1"/>
  <c r="O9" i="1"/>
  <c r="N9" i="1"/>
  <c r="M9" i="1"/>
  <c r="L9" i="1"/>
  <c r="K9" i="1"/>
  <c r="J9" i="1"/>
  <c r="I9" i="1"/>
  <c r="R9" i="1" l="1"/>
  <c r="R34" i="1"/>
  <c r="S9" i="1"/>
  <c r="N38" i="1"/>
  <c r="T37" i="1"/>
  <c r="P38" i="1"/>
  <c r="T38" i="1" s="1"/>
  <c r="K38" i="1"/>
  <c r="O38" i="1"/>
  <c r="U37" i="1"/>
  <c r="I38" i="1"/>
  <c r="M38" i="1"/>
  <c r="Q38" i="1"/>
  <c r="L38" i="1"/>
  <c r="T30" i="1"/>
  <c r="J38" i="1"/>
  <c r="U30" i="1"/>
  <c r="T34" i="1"/>
  <c r="S37" i="1"/>
  <c r="S30" i="1"/>
  <c r="T9" i="1"/>
  <c r="U9" i="1"/>
  <c r="U6" i="1"/>
  <c r="T6" i="1"/>
  <c r="S6" i="1"/>
  <c r="R6" i="1"/>
  <c r="R38" i="1" l="1"/>
  <c r="U38" i="1"/>
  <c r="S38" i="1"/>
</calcChain>
</file>

<file path=xl/sharedStrings.xml><?xml version="1.0" encoding="utf-8"?>
<sst xmlns="http://schemas.openxmlformats.org/spreadsheetml/2006/main" count="278" uniqueCount="82">
  <si>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</si>
  <si>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</si>
  <si>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</si>
  <si>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</si>
  <si>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</si>
  <si>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</si>
  <si>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</si>
  <si>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</si>
  <si>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</si>
  <si>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</si>
  <si>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</si>
  <si>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</si>
  <si>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</si>
  <si>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</si>
  <si>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</si>
  <si>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</si>
  <si>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</si>
  <si>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</si>
  <si>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</si>
  <si>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</si>
  <si>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</si>
  <si>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</si>
  <si>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4</t>
  </si>
  <si>
    <t>5</t>
  </si>
  <si>
    <t>9</t>
  </si>
  <si>
    <t>2</t>
  </si>
  <si>
    <t>3</t>
  </si>
  <si>
    <t>11</t>
  </si>
  <si>
    <t>SSF</t>
  </si>
  <si>
    <t>8</t>
  </si>
  <si>
    <t>25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</si>
  <si>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</si>
  <si>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</si>
  <si>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</si>
  <si>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</si>
  <si>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</si>
  <si>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</si>
  <si>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</si>
  <si>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</si>
  <si>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</si>
  <si>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</si>
  <si>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</si>
  <si>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</si>
  <si>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</si>
  <si>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</si>
  <si>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</si>
  <si>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</si>
  <si>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</si>
  <si>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</si>
  <si>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</si>
  <si>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</si>
  <si>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</si>
  <si>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</si>
  <si>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</si>
  <si>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</si>
  <si>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</si>
  <si>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</si>
  <si>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</si>
  <si>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</si>
  <si>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</si>
  <si>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</si>
  <si>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</si>
  <si>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</si>
  <si>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</si>
  <si>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16</t>
  </si>
  <si>
    <t>IMPLANTACION DEL PROGRAMA DE APOYO INTEGRAL PARA LOS USUARIOS DE COMERCIO EXTERIOR</t>
  </si>
  <si>
    <t>APROPIACION SIN COMPROMETER</t>
  </si>
  <si>
    <t>TOTAL PRESUPUESTO A+C</t>
  </si>
  <si>
    <t>MINISTERIO DE COMERCIO INDUSTRIA Y TURISMO</t>
  </si>
  <si>
    <t>INFORME DE EJECUCIÓN PRESUPUESTAL ACUMULADA CON CORTE AL 31 DE OCTUBRE DE 2017</t>
  </si>
  <si>
    <t>COMP /APR</t>
  </si>
  <si>
    <t>OBLIG /APR</t>
  </si>
  <si>
    <t>PAGO /APR</t>
  </si>
  <si>
    <t>GENERADA: NOVIEMBRE 01 DE 2017</t>
  </si>
  <si>
    <t>VICEMINISTERIO DE COMERCIO EXTERIOR</t>
  </si>
  <si>
    <t>VICEMINISTERIO DE DESARROLLO EMPRESARIAL</t>
  </si>
  <si>
    <t>VICEMINISTERIO DE TURISMO</t>
  </si>
  <si>
    <t xml:space="preserve">SECRETARIA GENERAL </t>
  </si>
  <si>
    <t>GASTOS DE INVERSIÓN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</si>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</sst>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medium">
        <color theme="0" tint="-0.24994659260841701"/>
      </left>
      <right style="thick">
        <color rgb="FFD3D3D3"/>
      </right>
      <top style="medium">
        <color theme="0" tint="-0.24994659260841701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medium">
        <color theme="0" tint="-0.24994659260841701"/>
      </top>
      <bottom style="thick">
        <color rgb="FFD3D3D3"/>
      </bottom>
      <diagonal/>
    </border>
    <border>
      <left style="thick">
        <color rgb="FFD3D3D3"/>
      </left>
      <right style="medium">
        <color theme="0" tint="-0.24994659260841701"/>
      </right>
      <top style="medium">
        <color theme="0" tint="-0.24994659260841701"/>
      </top>
      <bottom style="thick">
        <color rgb="FFD3D3D3"/>
      </bottom>
      <diagonal/>
    </border>
    <border>
      <left style="medium">
        <color theme="0" tint="-0.24994659260841701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medium">
        <color theme="0" tint="-0.24994659260841701"/>
      </right>
      <top style="thick">
        <color rgb="FFD3D3D3"/>
      </top>
      <bottom style="thick">
        <color rgb="FFD3D3D3"/>
      </bottom>
      <diagonal/>
    </border>
    <border>
      <left style="medium">
        <color theme="0" tint="-0.24994659260841701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 style="medium">
        <color theme="0" tint="-0.24994659260841701"/>
      </right>
      <top style="thick">
        <color rgb="FFD3D3D3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/>
  </cellStyleXfs>
  <cellXfs count="4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165" fontId="6" fillId="2" borderId="2" xfId="0" applyNumberFormat="1" applyFont="1" applyFill="1" applyBorder="1" applyAlignment="1">
      <alignment horizontal="right" vertical="center" wrapText="1"/>
    </xf>
    <xf numFmtId="10" fontId="6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10" fontId="5" fillId="0" borderId="7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 readingOrder="1"/>
    </xf>
    <xf numFmtId="10" fontId="6" fillId="2" borderId="7" xfId="0" applyNumberFormat="1" applyFont="1" applyFill="1" applyBorder="1" applyAlignment="1">
      <alignment horizontal="right" vertical="center" wrapText="1"/>
    </xf>
    <xf numFmtId="0" fontId="4" fillId="2" borderId="8" xfId="0" applyNumberFormat="1" applyFont="1" applyFill="1" applyBorder="1" applyAlignment="1">
      <alignment horizontal="center" vertical="center" wrapText="1" readingOrder="1"/>
    </xf>
    <xf numFmtId="10" fontId="6" fillId="2" borderId="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3" borderId="11" xfId="0" applyNumberFormat="1" applyFont="1" applyFill="1" applyBorder="1" applyAlignment="1">
      <alignment horizontal="center" vertical="center" wrapText="1" readingOrder="1"/>
    </xf>
    <xf numFmtId="0" fontId="4" fillId="3" borderId="11" xfId="0" applyNumberFormat="1" applyFont="1" applyFill="1" applyBorder="1" applyAlignment="1">
      <alignment horizontal="left" vertical="center" wrapText="1" readingOrder="1"/>
    </xf>
    <xf numFmtId="164" fontId="4" fillId="3" borderId="11" xfId="0" applyNumberFormat="1" applyFont="1" applyFill="1" applyBorder="1" applyAlignment="1">
      <alignment horizontal="right" vertical="center" wrapText="1" readingOrder="1"/>
    </xf>
    <xf numFmtId="165" fontId="6" fillId="3" borderId="11" xfId="0" applyNumberFormat="1" applyFont="1" applyFill="1" applyBorder="1" applyAlignment="1">
      <alignment horizontal="right" vertical="center" wrapText="1"/>
    </xf>
    <xf numFmtId="10" fontId="6" fillId="3" borderId="11" xfId="0" applyNumberFormat="1" applyFont="1" applyFill="1" applyBorder="1" applyAlignment="1">
      <alignment horizontal="right" vertical="center" wrapText="1"/>
    </xf>
    <xf numFmtId="10" fontId="6" fillId="3" borderId="1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GridLines="0" tabSelected="1" workbookViewId="0">
      <selection sqref="A1:U1"/>
    </sheetView>
  </sheetViews>
  <sheetFormatPr baseColWidth="10" defaultRowHeight="15"/>
  <cols>
    <col min="1" max="1" width="4.7109375" customWidth="1"/>
    <col min="2" max="4" width="5.42578125" customWidth="1"/>
    <col min="5" max="5" width="7.5703125" customWidth="1"/>
    <col min="6" max="6" width="5.140625" customWidth="1"/>
    <col min="7" max="7" width="5.85546875" customWidth="1"/>
    <col min="8" max="8" width="29.5703125" customWidth="1"/>
    <col min="9" max="9" width="16.7109375" customWidth="1"/>
    <col min="10" max="10" width="17.140625" customWidth="1"/>
    <col min="11" max="11" width="16.140625" customWidth="1"/>
    <col min="12" max="12" width="16.42578125" customWidth="1"/>
    <col min="13" max="13" width="16.140625" customWidth="1"/>
    <col min="14" max="14" width="15.5703125" customWidth="1"/>
    <col min="15" max="15" width="16.85546875" customWidth="1"/>
    <col min="16" max="16" width="16.42578125" customWidth="1"/>
    <col min="17" max="17" width="15.7109375" customWidth="1"/>
    <col min="18" max="18" width="15.140625" customWidth="1"/>
    <col min="19" max="19" width="8" customWidth="1"/>
    <col min="20" max="20" width="7.28515625" customWidth="1"/>
    <col min="21" max="21" width="7" customWidth="1"/>
  </cols>
  <sheetData>
    <row r="1" spans="1:21" ht="15.75">
      <c r="A1" s="41" t="s">
        <v>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5.75">
      <c r="A2" s="41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>
      <c r="A3" s="41" t="s">
        <v>78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3" t="s">
        <v>73</v>
      </c>
      <c r="S4" s="13"/>
      <c r="T4" s="13"/>
      <c r="U4" s="13"/>
    </row>
    <row r="5" spans="1:21" ht="40.5" customHeight="1" thickBot="1">
      <c r="A5" s="19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  <c r="Q5" s="20" t="s">
        <v>17</v>
      </c>
      <c r="R5" s="21" t="s">
        <v>66</v>
      </c>
      <c r="S5" s="22" t="s">
        <v>70</v>
      </c>
      <c r="T5" s="22" t="s">
        <v>71</v>
      </c>
      <c r="U5" s="23" t="s">
        <v>72</v>
      </c>
    </row>
    <row r="6" spans="1:21" ht="39.950000000000003" customHeight="1" thickTop="1" thickBot="1">
      <c r="A6" s="24" t="s">
        <v>32</v>
      </c>
      <c r="B6" s="5" t="s">
        <v>33</v>
      </c>
      <c r="C6" s="5" t="s">
        <v>34</v>
      </c>
      <c r="D6" s="5" t="s">
        <v>18</v>
      </c>
      <c r="E6" s="5" t="s">
        <v>19</v>
      </c>
      <c r="F6" s="5" t="s">
        <v>20</v>
      </c>
      <c r="G6" s="5" t="s">
        <v>21</v>
      </c>
      <c r="H6" s="6" t="s">
        <v>35</v>
      </c>
      <c r="I6" s="7">
        <v>2548500000</v>
      </c>
      <c r="J6" s="7">
        <v>0</v>
      </c>
      <c r="K6" s="7">
        <v>0</v>
      </c>
      <c r="L6" s="7">
        <v>2548500000</v>
      </c>
      <c r="M6" s="7">
        <v>2181990600.8600001</v>
      </c>
      <c r="N6" s="7">
        <v>366509399.13999999</v>
      </c>
      <c r="O6" s="7">
        <v>2178391705.3600001</v>
      </c>
      <c r="P6" s="7">
        <v>1920178533.3599999</v>
      </c>
      <c r="Q6" s="7">
        <v>1920178533.3599999</v>
      </c>
      <c r="R6" s="3">
        <f t="shared" ref="R6:R38" si="0">+L6-O6</f>
        <v>370108294.63999987</v>
      </c>
      <c r="S6" s="4">
        <f t="shared" ref="S6:S38" si="1">+O6/L6</f>
        <v>0.85477406527761435</v>
      </c>
      <c r="T6" s="4">
        <f t="shared" ref="T6:T38" si="2">+P6/L6</f>
        <v>0.75345439802236602</v>
      </c>
      <c r="U6" s="25">
        <f t="shared" ref="U6:U38" si="3">+Q6/L6</f>
        <v>0.75345439802236602</v>
      </c>
    </row>
    <row r="7" spans="1:21" ht="57" customHeight="1" thickTop="1" thickBot="1">
      <c r="A7" s="24" t="s">
        <v>32</v>
      </c>
      <c r="B7" s="5" t="s">
        <v>33</v>
      </c>
      <c r="C7" s="5" t="s">
        <v>34</v>
      </c>
      <c r="D7" s="5" t="s">
        <v>18</v>
      </c>
      <c r="E7" s="5" t="s">
        <v>19</v>
      </c>
      <c r="F7" s="5" t="s">
        <v>36</v>
      </c>
      <c r="G7" s="5" t="s">
        <v>21</v>
      </c>
      <c r="H7" s="6" t="s">
        <v>35</v>
      </c>
      <c r="I7" s="7">
        <v>2548500000</v>
      </c>
      <c r="J7" s="7">
        <v>0</v>
      </c>
      <c r="K7" s="7">
        <v>0</v>
      </c>
      <c r="L7" s="7">
        <v>2548500000</v>
      </c>
      <c r="M7" s="7">
        <v>2322752446.3600001</v>
      </c>
      <c r="N7" s="7">
        <v>225747553.63999999</v>
      </c>
      <c r="O7" s="7">
        <v>1703864469</v>
      </c>
      <c r="P7" s="7">
        <v>538074701</v>
      </c>
      <c r="Q7" s="7">
        <v>538074701</v>
      </c>
      <c r="R7" s="3">
        <f t="shared" si="0"/>
        <v>844635531</v>
      </c>
      <c r="S7" s="4">
        <f t="shared" si="1"/>
        <v>0.66857542436727491</v>
      </c>
      <c r="T7" s="4">
        <f t="shared" si="2"/>
        <v>0.21113388306847164</v>
      </c>
      <c r="U7" s="25">
        <f t="shared" si="3"/>
        <v>0.21113388306847164</v>
      </c>
    </row>
    <row r="8" spans="1:21" ht="59.25" customHeight="1" thickTop="1" thickBot="1">
      <c r="A8" s="24" t="s">
        <v>32</v>
      </c>
      <c r="B8" s="5" t="s">
        <v>33</v>
      </c>
      <c r="C8" s="5" t="s">
        <v>34</v>
      </c>
      <c r="D8" s="5" t="s">
        <v>18</v>
      </c>
      <c r="E8" s="5" t="s">
        <v>19</v>
      </c>
      <c r="F8" s="5" t="s">
        <v>64</v>
      </c>
      <c r="G8" s="5" t="s">
        <v>28</v>
      </c>
      <c r="H8" s="6" t="s">
        <v>65</v>
      </c>
      <c r="I8" s="7">
        <v>3979920000</v>
      </c>
      <c r="J8" s="7">
        <v>0</v>
      </c>
      <c r="K8" s="7">
        <v>0</v>
      </c>
      <c r="L8" s="7">
        <v>3979920000</v>
      </c>
      <c r="M8" s="7">
        <v>3965763288.2399998</v>
      </c>
      <c r="N8" s="7">
        <v>14156711.76</v>
      </c>
      <c r="O8" s="7">
        <v>3848294611.2399998</v>
      </c>
      <c r="P8" s="7">
        <v>2560685874.6900001</v>
      </c>
      <c r="Q8" s="7">
        <v>2560685874.6900001</v>
      </c>
      <c r="R8" s="3">
        <f t="shared" si="0"/>
        <v>131625388.76000023</v>
      </c>
      <c r="S8" s="4">
        <f t="shared" si="1"/>
        <v>0.96692762951014088</v>
      </c>
      <c r="T8" s="4">
        <f t="shared" si="2"/>
        <v>0.64340134341645061</v>
      </c>
      <c r="U8" s="25">
        <f t="shared" si="3"/>
        <v>0.64340134341645061</v>
      </c>
    </row>
    <row r="9" spans="1:21" ht="45.75" customHeight="1" thickTop="1" thickBot="1">
      <c r="A9" s="26" t="s">
        <v>32</v>
      </c>
      <c r="B9" s="8"/>
      <c r="C9" s="8"/>
      <c r="D9" s="8"/>
      <c r="E9" s="8"/>
      <c r="F9" s="8"/>
      <c r="G9" s="8"/>
      <c r="H9" s="9" t="s">
        <v>74</v>
      </c>
      <c r="I9" s="10">
        <f>SUM(I6:I8)</f>
        <v>9076920000</v>
      </c>
      <c r="J9" s="10">
        <f t="shared" ref="J9:Q9" si="4">SUM(J6:J8)</f>
        <v>0</v>
      </c>
      <c r="K9" s="10">
        <f t="shared" si="4"/>
        <v>0</v>
      </c>
      <c r="L9" s="10">
        <f t="shared" si="4"/>
        <v>9076920000</v>
      </c>
      <c r="M9" s="10">
        <f t="shared" si="4"/>
        <v>8470506335.46</v>
      </c>
      <c r="N9" s="10">
        <f t="shared" si="4"/>
        <v>606413664.53999996</v>
      </c>
      <c r="O9" s="10">
        <f t="shared" si="4"/>
        <v>7730550785.6000004</v>
      </c>
      <c r="P9" s="10">
        <f t="shared" si="4"/>
        <v>5018939109.0499992</v>
      </c>
      <c r="Q9" s="10">
        <f t="shared" si="4"/>
        <v>5018939109.0499992</v>
      </c>
      <c r="R9" s="11">
        <f t="shared" si="0"/>
        <v>1346369214.3999996</v>
      </c>
      <c r="S9" s="12">
        <f t="shared" si="1"/>
        <v>0.85167113796309768</v>
      </c>
      <c r="T9" s="12">
        <f t="shared" si="2"/>
        <v>0.55293415707640914</v>
      </c>
      <c r="U9" s="27">
        <f t="shared" si="3"/>
        <v>0.55293415707640914</v>
      </c>
    </row>
    <row r="10" spans="1:21" ht="59.25" customHeight="1" thickTop="1" thickBot="1">
      <c r="A10" s="24" t="s">
        <v>32</v>
      </c>
      <c r="B10" s="5" t="s">
        <v>37</v>
      </c>
      <c r="C10" s="5" t="s">
        <v>34</v>
      </c>
      <c r="D10" s="5" t="s">
        <v>18</v>
      </c>
      <c r="E10" s="5" t="s">
        <v>19</v>
      </c>
      <c r="F10" s="5" t="s">
        <v>20</v>
      </c>
      <c r="G10" s="5" t="s">
        <v>21</v>
      </c>
      <c r="H10" s="6" t="s">
        <v>38</v>
      </c>
      <c r="I10" s="7">
        <v>3234883561</v>
      </c>
      <c r="J10" s="7">
        <v>0</v>
      </c>
      <c r="K10" s="7">
        <v>0</v>
      </c>
      <c r="L10" s="7">
        <v>3234883561</v>
      </c>
      <c r="M10" s="7">
        <v>3234883561</v>
      </c>
      <c r="N10" s="7">
        <v>0</v>
      </c>
      <c r="O10" s="7">
        <v>3234883561</v>
      </c>
      <c r="P10" s="7">
        <v>3234883561</v>
      </c>
      <c r="Q10" s="7">
        <v>3234883561</v>
      </c>
      <c r="R10" s="3">
        <f t="shared" si="0"/>
        <v>0</v>
      </c>
      <c r="S10" s="4">
        <f t="shared" si="1"/>
        <v>1</v>
      </c>
      <c r="T10" s="4">
        <f t="shared" si="2"/>
        <v>1</v>
      </c>
      <c r="U10" s="25">
        <f t="shared" si="3"/>
        <v>1</v>
      </c>
    </row>
    <row r="11" spans="1:21" ht="59.25" customHeight="1" thickTop="1" thickBot="1">
      <c r="A11" s="24" t="s">
        <v>32</v>
      </c>
      <c r="B11" s="5" t="s">
        <v>37</v>
      </c>
      <c r="C11" s="5" t="s">
        <v>34</v>
      </c>
      <c r="D11" s="5" t="s">
        <v>18</v>
      </c>
      <c r="E11" s="5" t="s">
        <v>19</v>
      </c>
      <c r="F11" s="5" t="s">
        <v>36</v>
      </c>
      <c r="G11" s="5" t="s">
        <v>21</v>
      </c>
      <c r="H11" s="6" t="s">
        <v>38</v>
      </c>
      <c r="I11" s="7">
        <v>9765116439</v>
      </c>
      <c r="J11" s="7">
        <v>0</v>
      </c>
      <c r="K11" s="7">
        <v>0</v>
      </c>
      <c r="L11" s="7">
        <v>9765116439</v>
      </c>
      <c r="M11" s="7">
        <v>9765116439</v>
      </c>
      <c r="N11" s="7">
        <v>0</v>
      </c>
      <c r="O11" s="7">
        <v>9765116439</v>
      </c>
      <c r="P11" s="7">
        <v>9765116439</v>
      </c>
      <c r="Q11" s="7">
        <v>9765116439</v>
      </c>
      <c r="R11" s="3">
        <f t="shared" si="0"/>
        <v>0</v>
      </c>
      <c r="S11" s="4">
        <f t="shared" si="1"/>
        <v>1</v>
      </c>
      <c r="T11" s="4">
        <f t="shared" si="2"/>
        <v>1</v>
      </c>
      <c r="U11" s="25">
        <f t="shared" si="3"/>
        <v>1</v>
      </c>
    </row>
    <row r="12" spans="1:21" ht="59.25" customHeight="1" thickTop="1" thickBot="1">
      <c r="A12" s="24" t="s">
        <v>32</v>
      </c>
      <c r="B12" s="5" t="s">
        <v>37</v>
      </c>
      <c r="C12" s="5" t="s">
        <v>34</v>
      </c>
      <c r="D12" s="5" t="s">
        <v>26</v>
      </c>
      <c r="E12" s="5" t="s">
        <v>19</v>
      </c>
      <c r="F12" s="5" t="s">
        <v>20</v>
      </c>
      <c r="G12" s="5" t="s">
        <v>21</v>
      </c>
      <c r="H12" s="6" t="s">
        <v>40</v>
      </c>
      <c r="I12" s="7">
        <v>550000000</v>
      </c>
      <c r="J12" s="7">
        <v>0</v>
      </c>
      <c r="K12" s="7">
        <v>0</v>
      </c>
      <c r="L12" s="7">
        <v>550000000</v>
      </c>
      <c r="M12" s="7">
        <v>545650844.75999999</v>
      </c>
      <c r="N12" s="7">
        <v>4349155.24</v>
      </c>
      <c r="O12" s="7">
        <v>545650844.75999999</v>
      </c>
      <c r="P12" s="7">
        <v>432127618.75999999</v>
      </c>
      <c r="Q12" s="7">
        <v>429312835.75999999</v>
      </c>
      <c r="R12" s="3">
        <f t="shared" si="0"/>
        <v>4349155.2400000095</v>
      </c>
      <c r="S12" s="4">
        <f t="shared" si="1"/>
        <v>0.99209244501818183</v>
      </c>
      <c r="T12" s="4">
        <f t="shared" si="2"/>
        <v>0.7856865795636363</v>
      </c>
      <c r="U12" s="25">
        <f t="shared" si="3"/>
        <v>0.78056879229090903</v>
      </c>
    </row>
    <row r="13" spans="1:21" ht="59.25" customHeight="1" thickTop="1" thickBot="1">
      <c r="A13" s="24" t="s">
        <v>32</v>
      </c>
      <c r="B13" s="5" t="s">
        <v>37</v>
      </c>
      <c r="C13" s="5" t="s">
        <v>34</v>
      </c>
      <c r="D13" s="5" t="s">
        <v>22</v>
      </c>
      <c r="E13" s="5" t="s">
        <v>19</v>
      </c>
      <c r="F13" s="5" t="s">
        <v>20</v>
      </c>
      <c r="G13" s="5" t="s">
        <v>21</v>
      </c>
      <c r="H13" s="6" t="s">
        <v>41</v>
      </c>
      <c r="I13" s="7">
        <v>2154000000</v>
      </c>
      <c r="J13" s="7">
        <v>0</v>
      </c>
      <c r="K13" s="7">
        <v>0</v>
      </c>
      <c r="L13" s="7">
        <v>2154000000</v>
      </c>
      <c r="M13" s="7">
        <v>2067760590.5</v>
      </c>
      <c r="N13" s="7">
        <v>86239409.5</v>
      </c>
      <c r="O13" s="7">
        <v>1997046181.5</v>
      </c>
      <c r="P13" s="7">
        <v>1079888084.5</v>
      </c>
      <c r="Q13" s="7">
        <v>1076604757.5</v>
      </c>
      <c r="R13" s="3">
        <f t="shared" si="0"/>
        <v>156953818.5</v>
      </c>
      <c r="S13" s="4">
        <f t="shared" si="1"/>
        <v>0.92713378899721444</v>
      </c>
      <c r="T13" s="4">
        <f t="shared" si="2"/>
        <v>0.50134080060352837</v>
      </c>
      <c r="U13" s="25">
        <f t="shared" si="3"/>
        <v>0.49981650766016711</v>
      </c>
    </row>
    <row r="14" spans="1:21" ht="59.25" customHeight="1" thickTop="1" thickBot="1">
      <c r="A14" s="24" t="s">
        <v>32</v>
      </c>
      <c r="B14" s="5" t="s">
        <v>37</v>
      </c>
      <c r="C14" s="5" t="s">
        <v>34</v>
      </c>
      <c r="D14" s="5" t="s">
        <v>23</v>
      </c>
      <c r="E14" s="5" t="s">
        <v>19</v>
      </c>
      <c r="F14" s="5" t="s">
        <v>20</v>
      </c>
      <c r="G14" s="5" t="s">
        <v>21</v>
      </c>
      <c r="H14" s="6" t="s">
        <v>42</v>
      </c>
      <c r="I14" s="7">
        <v>500000000</v>
      </c>
      <c r="J14" s="7">
        <v>0</v>
      </c>
      <c r="K14" s="7">
        <v>0</v>
      </c>
      <c r="L14" s="7">
        <v>500000000</v>
      </c>
      <c r="M14" s="7">
        <v>480428805.69999999</v>
      </c>
      <c r="N14" s="7">
        <v>19571194.300000001</v>
      </c>
      <c r="O14" s="7">
        <v>465428805.69999999</v>
      </c>
      <c r="P14" s="7">
        <v>85353077.700000003</v>
      </c>
      <c r="Q14" s="7">
        <v>85353077.700000003</v>
      </c>
      <c r="R14" s="3">
        <f t="shared" si="0"/>
        <v>34571194.300000012</v>
      </c>
      <c r="S14" s="4">
        <f t="shared" si="1"/>
        <v>0.93085761140000001</v>
      </c>
      <c r="T14" s="4">
        <f t="shared" si="2"/>
        <v>0.1707061554</v>
      </c>
      <c r="U14" s="25">
        <f t="shared" si="3"/>
        <v>0.1707061554</v>
      </c>
    </row>
    <row r="15" spans="1:21" ht="59.25" customHeight="1" thickTop="1" thickBot="1">
      <c r="A15" s="24" t="s">
        <v>32</v>
      </c>
      <c r="B15" s="5" t="s">
        <v>37</v>
      </c>
      <c r="C15" s="5" t="s">
        <v>34</v>
      </c>
      <c r="D15" s="5" t="s">
        <v>31</v>
      </c>
      <c r="E15" s="5" t="s">
        <v>19</v>
      </c>
      <c r="F15" s="5" t="s">
        <v>20</v>
      </c>
      <c r="G15" s="5" t="s">
        <v>21</v>
      </c>
      <c r="H15" s="6" t="s">
        <v>43</v>
      </c>
      <c r="I15" s="7">
        <v>1500000000</v>
      </c>
      <c r="J15" s="7">
        <v>0</v>
      </c>
      <c r="K15" s="7">
        <v>0</v>
      </c>
      <c r="L15" s="7">
        <v>1500000000</v>
      </c>
      <c r="M15" s="7">
        <v>1291488408.8</v>
      </c>
      <c r="N15" s="7">
        <v>208511591.19999999</v>
      </c>
      <c r="O15" s="7">
        <v>1115007070.8</v>
      </c>
      <c r="P15" s="7">
        <v>742781964.29999995</v>
      </c>
      <c r="Q15" s="7">
        <v>270933180.30000001</v>
      </c>
      <c r="R15" s="3">
        <f t="shared" si="0"/>
        <v>384992929.20000005</v>
      </c>
      <c r="S15" s="4">
        <f t="shared" si="1"/>
        <v>0.74333804719999996</v>
      </c>
      <c r="T15" s="4">
        <f t="shared" si="2"/>
        <v>0.49518797619999999</v>
      </c>
      <c r="U15" s="25">
        <f t="shared" si="3"/>
        <v>0.18062212020000001</v>
      </c>
    </row>
    <row r="16" spans="1:21" ht="59.25" customHeight="1" thickTop="1" thickBot="1">
      <c r="A16" s="24" t="s">
        <v>32</v>
      </c>
      <c r="B16" s="5" t="s">
        <v>37</v>
      </c>
      <c r="C16" s="5" t="s">
        <v>34</v>
      </c>
      <c r="D16" s="5" t="s">
        <v>31</v>
      </c>
      <c r="E16" s="5" t="s">
        <v>19</v>
      </c>
      <c r="F16" s="5" t="s">
        <v>36</v>
      </c>
      <c r="G16" s="5" t="s">
        <v>21</v>
      </c>
      <c r="H16" s="6" t="s">
        <v>43</v>
      </c>
      <c r="I16" s="7">
        <v>1500000000</v>
      </c>
      <c r="J16" s="7">
        <v>0</v>
      </c>
      <c r="K16" s="7">
        <v>0</v>
      </c>
      <c r="L16" s="7">
        <v>1500000000</v>
      </c>
      <c r="M16" s="7">
        <v>1500000000</v>
      </c>
      <c r="N16" s="7">
        <v>0</v>
      </c>
      <c r="O16" s="7">
        <v>1500000000</v>
      </c>
      <c r="P16" s="7">
        <v>1500000000</v>
      </c>
      <c r="Q16" s="7">
        <v>0</v>
      </c>
      <c r="R16" s="3">
        <f t="shared" si="0"/>
        <v>0</v>
      </c>
      <c r="S16" s="4">
        <f t="shared" si="1"/>
        <v>1</v>
      </c>
      <c r="T16" s="4">
        <f t="shared" si="2"/>
        <v>1</v>
      </c>
      <c r="U16" s="25">
        <f t="shared" si="3"/>
        <v>0</v>
      </c>
    </row>
    <row r="17" spans="1:21" ht="59.25" customHeight="1" thickTop="1" thickBot="1">
      <c r="A17" s="24" t="s">
        <v>32</v>
      </c>
      <c r="B17" s="5" t="s">
        <v>37</v>
      </c>
      <c r="C17" s="5" t="s">
        <v>34</v>
      </c>
      <c r="D17" s="5" t="s">
        <v>44</v>
      </c>
      <c r="E17" s="5" t="s">
        <v>19</v>
      </c>
      <c r="F17" s="5" t="s">
        <v>20</v>
      </c>
      <c r="G17" s="5" t="s">
        <v>21</v>
      </c>
      <c r="H17" s="6" t="s">
        <v>45</v>
      </c>
      <c r="I17" s="7">
        <v>880000000</v>
      </c>
      <c r="J17" s="7">
        <v>0</v>
      </c>
      <c r="K17" s="7">
        <v>0</v>
      </c>
      <c r="L17" s="7">
        <v>880000000</v>
      </c>
      <c r="M17" s="7">
        <v>848254850.32000005</v>
      </c>
      <c r="N17" s="7">
        <v>31745149.68</v>
      </c>
      <c r="O17" s="7">
        <v>848254850.32000005</v>
      </c>
      <c r="P17" s="7">
        <v>359960392.75</v>
      </c>
      <c r="Q17" s="7">
        <v>359960392.75</v>
      </c>
      <c r="R17" s="3">
        <f t="shared" si="0"/>
        <v>31745149.679999948</v>
      </c>
      <c r="S17" s="4">
        <f t="shared" si="1"/>
        <v>0.96392596627272731</v>
      </c>
      <c r="T17" s="4">
        <f t="shared" si="2"/>
        <v>0.40904590085227271</v>
      </c>
      <c r="U17" s="25">
        <f t="shared" si="3"/>
        <v>0.40904590085227271</v>
      </c>
    </row>
    <row r="18" spans="1:21" ht="59.25" customHeight="1" thickTop="1" thickBot="1">
      <c r="A18" s="24" t="s">
        <v>32</v>
      </c>
      <c r="B18" s="5" t="s">
        <v>37</v>
      </c>
      <c r="C18" s="5" t="s">
        <v>34</v>
      </c>
      <c r="D18" s="5" t="s">
        <v>29</v>
      </c>
      <c r="E18" s="5" t="s">
        <v>19</v>
      </c>
      <c r="F18" s="5" t="s">
        <v>20</v>
      </c>
      <c r="G18" s="5" t="s">
        <v>21</v>
      </c>
      <c r="H18" s="6" t="s">
        <v>46</v>
      </c>
      <c r="I18" s="7">
        <v>2000000000</v>
      </c>
      <c r="J18" s="7">
        <v>0</v>
      </c>
      <c r="K18" s="7">
        <v>0</v>
      </c>
      <c r="L18" s="7">
        <v>2000000000</v>
      </c>
      <c r="M18" s="7">
        <v>1999792680.7</v>
      </c>
      <c r="N18" s="7">
        <v>207319.3</v>
      </c>
      <c r="O18" s="7">
        <v>1997340391.7</v>
      </c>
      <c r="P18" s="7">
        <v>1394326942.7</v>
      </c>
      <c r="Q18" s="7">
        <v>1392289045.2</v>
      </c>
      <c r="R18" s="3">
        <f t="shared" si="0"/>
        <v>2659608.2999999523</v>
      </c>
      <c r="S18" s="4">
        <f t="shared" si="1"/>
        <v>0.99867019585000005</v>
      </c>
      <c r="T18" s="4">
        <f t="shared" si="2"/>
        <v>0.69716347135000001</v>
      </c>
      <c r="U18" s="25">
        <f t="shared" si="3"/>
        <v>0.69614452260000004</v>
      </c>
    </row>
    <row r="19" spans="1:21" ht="59.25" customHeight="1" thickTop="1" thickBot="1">
      <c r="A19" s="24" t="s">
        <v>32</v>
      </c>
      <c r="B19" s="5" t="s">
        <v>37</v>
      </c>
      <c r="C19" s="5" t="s">
        <v>34</v>
      </c>
      <c r="D19" s="5" t="s">
        <v>20</v>
      </c>
      <c r="E19" s="5" t="s">
        <v>19</v>
      </c>
      <c r="F19" s="5" t="s">
        <v>20</v>
      </c>
      <c r="G19" s="5" t="s">
        <v>21</v>
      </c>
      <c r="H19" s="6" t="s">
        <v>48</v>
      </c>
      <c r="I19" s="7">
        <v>3734883562</v>
      </c>
      <c r="J19" s="7">
        <v>0</v>
      </c>
      <c r="K19" s="7">
        <v>0</v>
      </c>
      <c r="L19" s="7">
        <v>3734883562</v>
      </c>
      <c r="M19" s="7">
        <v>3734883562</v>
      </c>
      <c r="N19" s="7">
        <v>0</v>
      </c>
      <c r="O19" s="7">
        <v>3734883562</v>
      </c>
      <c r="P19" s="7">
        <v>3734883562</v>
      </c>
      <c r="Q19" s="7">
        <v>3734883562</v>
      </c>
      <c r="R19" s="3">
        <f t="shared" si="0"/>
        <v>0</v>
      </c>
      <c r="S19" s="4">
        <f t="shared" si="1"/>
        <v>1</v>
      </c>
      <c r="T19" s="4">
        <f t="shared" si="2"/>
        <v>1</v>
      </c>
      <c r="U19" s="25">
        <f t="shared" si="3"/>
        <v>1</v>
      </c>
    </row>
    <row r="20" spans="1:21" ht="59.25" customHeight="1" thickTop="1" thickBot="1">
      <c r="A20" s="24" t="s">
        <v>32</v>
      </c>
      <c r="B20" s="5" t="s">
        <v>37</v>
      </c>
      <c r="C20" s="5" t="s">
        <v>34</v>
      </c>
      <c r="D20" s="5" t="s">
        <v>20</v>
      </c>
      <c r="E20" s="5" t="s">
        <v>19</v>
      </c>
      <c r="F20" s="5" t="s">
        <v>36</v>
      </c>
      <c r="G20" s="5" t="s">
        <v>21</v>
      </c>
      <c r="H20" s="6" t="s">
        <v>48</v>
      </c>
      <c r="I20" s="7">
        <v>10265116438</v>
      </c>
      <c r="J20" s="7">
        <v>0</v>
      </c>
      <c r="K20" s="7">
        <v>0</v>
      </c>
      <c r="L20" s="7">
        <v>10265116438</v>
      </c>
      <c r="M20" s="7">
        <v>10265116438</v>
      </c>
      <c r="N20" s="7">
        <v>0</v>
      </c>
      <c r="O20" s="7">
        <v>10265116438</v>
      </c>
      <c r="P20" s="7">
        <v>10265116438</v>
      </c>
      <c r="Q20" s="7">
        <v>10265116438</v>
      </c>
      <c r="R20" s="3">
        <f t="shared" si="0"/>
        <v>0</v>
      </c>
      <c r="S20" s="4">
        <f t="shared" si="1"/>
        <v>1</v>
      </c>
      <c r="T20" s="4">
        <f t="shared" si="2"/>
        <v>1</v>
      </c>
      <c r="U20" s="25">
        <f t="shared" si="3"/>
        <v>1</v>
      </c>
    </row>
    <row r="21" spans="1:21" ht="59.25" customHeight="1" thickTop="1" thickBot="1">
      <c r="A21" s="24" t="s">
        <v>32</v>
      </c>
      <c r="B21" s="5" t="s">
        <v>37</v>
      </c>
      <c r="C21" s="5" t="s">
        <v>34</v>
      </c>
      <c r="D21" s="5" t="s">
        <v>27</v>
      </c>
      <c r="E21" s="5" t="s">
        <v>19</v>
      </c>
      <c r="F21" s="5" t="s">
        <v>20</v>
      </c>
      <c r="G21" s="5" t="s">
        <v>21</v>
      </c>
      <c r="H21" s="6" t="s">
        <v>49</v>
      </c>
      <c r="I21" s="7">
        <v>3354883562</v>
      </c>
      <c r="J21" s="7">
        <v>0</v>
      </c>
      <c r="K21" s="7">
        <v>0</v>
      </c>
      <c r="L21" s="7">
        <v>3354883562</v>
      </c>
      <c r="M21" s="7">
        <v>3293306999.5</v>
      </c>
      <c r="N21" s="7">
        <v>61576562.5</v>
      </c>
      <c r="O21" s="7">
        <v>3279808264.5</v>
      </c>
      <c r="P21" s="7">
        <v>2732531681.5</v>
      </c>
      <c r="Q21" s="7">
        <v>2723784256.5</v>
      </c>
      <c r="R21" s="3">
        <f t="shared" si="0"/>
        <v>75075297.5</v>
      </c>
      <c r="S21" s="4">
        <f t="shared" si="1"/>
        <v>0.97762208550235219</v>
      </c>
      <c r="T21" s="4">
        <f t="shared" si="2"/>
        <v>0.81449374650457695</v>
      </c>
      <c r="U21" s="25">
        <f t="shared" si="3"/>
        <v>0.81188637583482248</v>
      </c>
    </row>
    <row r="22" spans="1:21" ht="59.25" customHeight="1" thickTop="1" thickBot="1">
      <c r="A22" s="24" t="s">
        <v>32</v>
      </c>
      <c r="B22" s="5" t="s">
        <v>37</v>
      </c>
      <c r="C22" s="5" t="s">
        <v>34</v>
      </c>
      <c r="D22" s="5" t="s">
        <v>27</v>
      </c>
      <c r="E22" s="5" t="s">
        <v>19</v>
      </c>
      <c r="F22" s="5" t="s">
        <v>36</v>
      </c>
      <c r="G22" s="5" t="s">
        <v>21</v>
      </c>
      <c r="H22" s="6" t="s">
        <v>49</v>
      </c>
      <c r="I22" s="7">
        <v>9885116438</v>
      </c>
      <c r="J22" s="7">
        <v>0</v>
      </c>
      <c r="K22" s="7">
        <v>0</v>
      </c>
      <c r="L22" s="7">
        <v>9885116438</v>
      </c>
      <c r="M22" s="7">
        <v>9885042784</v>
      </c>
      <c r="N22" s="7">
        <v>73654</v>
      </c>
      <c r="O22" s="7">
        <v>9865185645</v>
      </c>
      <c r="P22" s="7">
        <v>6597074439.1499996</v>
      </c>
      <c r="Q22" s="7">
        <v>6597074439.1499996</v>
      </c>
      <c r="R22" s="3">
        <f t="shared" si="0"/>
        <v>19930793</v>
      </c>
      <c r="S22" s="4">
        <f t="shared" si="1"/>
        <v>0.99798375738667244</v>
      </c>
      <c r="T22" s="4">
        <f t="shared" si="2"/>
        <v>0.66737447965607866</v>
      </c>
      <c r="U22" s="25">
        <f t="shared" si="3"/>
        <v>0.66737447965607866</v>
      </c>
    </row>
    <row r="23" spans="1:21" ht="59.25" customHeight="1" thickTop="1" thickBot="1">
      <c r="A23" s="24" t="s">
        <v>32</v>
      </c>
      <c r="B23" s="5" t="s">
        <v>37</v>
      </c>
      <c r="C23" s="5" t="s">
        <v>34</v>
      </c>
      <c r="D23" s="5" t="s">
        <v>50</v>
      </c>
      <c r="E23" s="5" t="s">
        <v>19</v>
      </c>
      <c r="F23" s="5" t="s">
        <v>20</v>
      </c>
      <c r="G23" s="5" t="s">
        <v>21</v>
      </c>
      <c r="H23" s="6" t="s">
        <v>51</v>
      </c>
      <c r="I23" s="7">
        <v>3000000000</v>
      </c>
      <c r="J23" s="7">
        <v>0</v>
      </c>
      <c r="K23" s="7">
        <v>0</v>
      </c>
      <c r="L23" s="7">
        <v>3000000000</v>
      </c>
      <c r="M23" s="7">
        <v>2938817819</v>
      </c>
      <c r="N23" s="7">
        <v>61182181</v>
      </c>
      <c r="O23" s="7">
        <v>2938778223</v>
      </c>
      <c r="P23" s="7">
        <v>1375258814.5</v>
      </c>
      <c r="Q23" s="7">
        <v>1375258814.5</v>
      </c>
      <c r="R23" s="3">
        <f t="shared" si="0"/>
        <v>61221777</v>
      </c>
      <c r="S23" s="4">
        <f t="shared" si="1"/>
        <v>0.97959274100000004</v>
      </c>
      <c r="T23" s="4">
        <f t="shared" si="2"/>
        <v>0.45841960483333333</v>
      </c>
      <c r="U23" s="25">
        <f t="shared" si="3"/>
        <v>0.45841960483333333</v>
      </c>
    </row>
    <row r="24" spans="1:21" ht="59.25" customHeight="1" thickTop="1" thickBot="1">
      <c r="A24" s="24" t="s">
        <v>32</v>
      </c>
      <c r="B24" s="5" t="s">
        <v>37</v>
      </c>
      <c r="C24" s="5" t="s">
        <v>34</v>
      </c>
      <c r="D24" s="5" t="s">
        <v>36</v>
      </c>
      <c r="E24" s="5" t="s">
        <v>19</v>
      </c>
      <c r="F24" s="5" t="s">
        <v>52</v>
      </c>
      <c r="G24" s="5" t="s">
        <v>21</v>
      </c>
      <c r="H24" s="6" t="s">
        <v>53</v>
      </c>
      <c r="I24" s="7">
        <v>0</v>
      </c>
      <c r="J24" s="7">
        <v>21350000001</v>
      </c>
      <c r="K24" s="7">
        <v>0</v>
      </c>
      <c r="L24" s="7">
        <v>21350000001</v>
      </c>
      <c r="M24" s="7">
        <v>21328109081</v>
      </c>
      <c r="N24" s="7">
        <v>21890920</v>
      </c>
      <c r="O24" s="7">
        <v>21273707647</v>
      </c>
      <c r="P24" s="7">
        <v>10730432352</v>
      </c>
      <c r="Q24" s="7">
        <v>10730432352</v>
      </c>
      <c r="R24" s="3">
        <f t="shared" si="0"/>
        <v>76292354</v>
      </c>
      <c r="S24" s="4">
        <f t="shared" si="1"/>
        <v>0.99642658763482783</v>
      </c>
      <c r="T24" s="4">
        <f t="shared" si="2"/>
        <v>0.50259636306779409</v>
      </c>
      <c r="U24" s="25">
        <f t="shared" si="3"/>
        <v>0.50259636306779409</v>
      </c>
    </row>
    <row r="25" spans="1:21" ht="59.25" customHeight="1" thickTop="1" thickBot="1">
      <c r="A25" s="24" t="s">
        <v>32</v>
      </c>
      <c r="B25" s="5" t="s">
        <v>37</v>
      </c>
      <c r="C25" s="5" t="s">
        <v>34</v>
      </c>
      <c r="D25" s="5" t="s">
        <v>36</v>
      </c>
      <c r="E25" s="5" t="s">
        <v>54</v>
      </c>
      <c r="F25" s="5" t="s">
        <v>30</v>
      </c>
      <c r="G25" s="5" t="s">
        <v>21</v>
      </c>
      <c r="H25" s="6" t="s">
        <v>53</v>
      </c>
      <c r="I25" s="7">
        <v>0</v>
      </c>
      <c r="J25" s="7">
        <v>21350000001</v>
      </c>
      <c r="K25" s="7">
        <v>21350000001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3">
        <f t="shared" si="0"/>
        <v>0</v>
      </c>
      <c r="S25" s="4">
        <v>0</v>
      </c>
      <c r="T25" s="4">
        <v>0</v>
      </c>
      <c r="U25" s="25">
        <v>0</v>
      </c>
    </row>
    <row r="26" spans="1:21" ht="59.25" customHeight="1" thickTop="1" thickBot="1">
      <c r="A26" s="24" t="s">
        <v>32</v>
      </c>
      <c r="B26" s="5" t="s">
        <v>37</v>
      </c>
      <c r="C26" s="5" t="s">
        <v>34</v>
      </c>
      <c r="D26" s="5" t="s">
        <v>55</v>
      </c>
      <c r="E26" s="5" t="s">
        <v>19</v>
      </c>
      <c r="F26" s="5" t="s">
        <v>52</v>
      </c>
      <c r="G26" s="5" t="s">
        <v>21</v>
      </c>
      <c r="H26" s="6" t="s">
        <v>56</v>
      </c>
      <c r="I26" s="7">
        <v>0</v>
      </c>
      <c r="J26" s="7">
        <v>8600000000</v>
      </c>
      <c r="K26" s="7">
        <v>0</v>
      </c>
      <c r="L26" s="7">
        <v>8600000000</v>
      </c>
      <c r="M26" s="7">
        <v>8600000000</v>
      </c>
      <c r="N26" s="7">
        <v>0</v>
      </c>
      <c r="O26" s="7">
        <v>8600000000</v>
      </c>
      <c r="P26" s="7">
        <v>5600000000</v>
      </c>
      <c r="Q26" s="7">
        <v>1000000000</v>
      </c>
      <c r="R26" s="3">
        <f t="shared" si="0"/>
        <v>0</v>
      </c>
      <c r="S26" s="4">
        <f t="shared" si="1"/>
        <v>1</v>
      </c>
      <c r="T26" s="4">
        <f t="shared" si="2"/>
        <v>0.65116279069767447</v>
      </c>
      <c r="U26" s="25">
        <f t="shared" si="3"/>
        <v>0.11627906976744186</v>
      </c>
    </row>
    <row r="27" spans="1:21" ht="59.25" customHeight="1" thickTop="1" thickBot="1">
      <c r="A27" s="24" t="s">
        <v>32</v>
      </c>
      <c r="B27" s="5" t="s">
        <v>37</v>
      </c>
      <c r="C27" s="5" t="s">
        <v>34</v>
      </c>
      <c r="D27" s="5" t="s">
        <v>52</v>
      </c>
      <c r="E27" s="5" t="s">
        <v>19</v>
      </c>
      <c r="F27" s="5" t="s">
        <v>20</v>
      </c>
      <c r="G27" s="5" t="s">
        <v>21</v>
      </c>
      <c r="H27" s="6" t="s">
        <v>57</v>
      </c>
      <c r="I27" s="7">
        <v>0</v>
      </c>
      <c r="J27" s="7">
        <v>540000000</v>
      </c>
      <c r="K27" s="7">
        <v>0</v>
      </c>
      <c r="L27" s="7">
        <v>540000000</v>
      </c>
      <c r="M27" s="7">
        <v>540000000</v>
      </c>
      <c r="N27" s="7">
        <v>0</v>
      </c>
      <c r="O27" s="7">
        <v>540000000</v>
      </c>
      <c r="P27" s="7">
        <v>540000000</v>
      </c>
      <c r="Q27" s="7">
        <v>0</v>
      </c>
      <c r="R27" s="3">
        <f t="shared" si="0"/>
        <v>0</v>
      </c>
      <c r="S27" s="4">
        <f t="shared" si="1"/>
        <v>1</v>
      </c>
      <c r="T27" s="4">
        <f t="shared" si="2"/>
        <v>1</v>
      </c>
      <c r="U27" s="25">
        <f t="shared" si="3"/>
        <v>0</v>
      </c>
    </row>
    <row r="28" spans="1:21" ht="59.25" customHeight="1" thickTop="1" thickBot="1">
      <c r="A28" s="24" t="s">
        <v>32</v>
      </c>
      <c r="B28" s="5" t="s">
        <v>58</v>
      </c>
      <c r="C28" s="5" t="s">
        <v>34</v>
      </c>
      <c r="D28" s="5" t="s">
        <v>18</v>
      </c>
      <c r="E28" s="5" t="s">
        <v>19</v>
      </c>
      <c r="F28" s="5" t="s">
        <v>20</v>
      </c>
      <c r="G28" s="5" t="s">
        <v>21</v>
      </c>
      <c r="H28" s="6" t="s">
        <v>59</v>
      </c>
      <c r="I28" s="7">
        <v>380000000</v>
      </c>
      <c r="J28" s="7">
        <v>0</v>
      </c>
      <c r="K28" s="7">
        <v>0</v>
      </c>
      <c r="L28" s="7">
        <v>380000000</v>
      </c>
      <c r="M28" s="7">
        <v>374474612.30000001</v>
      </c>
      <c r="N28" s="7">
        <v>5525387.7000000002</v>
      </c>
      <c r="O28" s="7">
        <v>374474612.30000001</v>
      </c>
      <c r="P28" s="7">
        <v>209138941.40000001</v>
      </c>
      <c r="Q28" s="7">
        <v>209138941.40000001</v>
      </c>
      <c r="R28" s="3">
        <f t="shared" si="0"/>
        <v>5525387.6999999881</v>
      </c>
      <c r="S28" s="4">
        <f t="shared" si="1"/>
        <v>0.98545950605263166</v>
      </c>
      <c r="T28" s="4">
        <f t="shared" si="2"/>
        <v>0.55036563526315796</v>
      </c>
      <c r="U28" s="25">
        <f t="shared" si="3"/>
        <v>0.55036563526315796</v>
      </c>
    </row>
    <row r="29" spans="1:21" ht="59.25" customHeight="1" thickTop="1" thickBot="1">
      <c r="A29" s="24" t="s">
        <v>32</v>
      </c>
      <c r="B29" s="5" t="s">
        <v>58</v>
      </c>
      <c r="C29" s="5" t="s">
        <v>34</v>
      </c>
      <c r="D29" s="5" t="s">
        <v>25</v>
      </c>
      <c r="E29" s="5" t="s">
        <v>19</v>
      </c>
      <c r="F29" s="5" t="s">
        <v>20</v>
      </c>
      <c r="G29" s="5" t="s">
        <v>21</v>
      </c>
      <c r="H29" s="6" t="s">
        <v>60</v>
      </c>
      <c r="I29" s="7">
        <v>250000000</v>
      </c>
      <c r="J29" s="7">
        <v>0</v>
      </c>
      <c r="K29" s="7">
        <v>0</v>
      </c>
      <c r="L29" s="7">
        <v>250000000</v>
      </c>
      <c r="M29" s="7">
        <v>235783201.59999999</v>
      </c>
      <c r="N29" s="7">
        <v>14216798.4</v>
      </c>
      <c r="O29" s="7">
        <v>166873876.30000001</v>
      </c>
      <c r="P29" s="7">
        <v>154461761.30000001</v>
      </c>
      <c r="Q29" s="7">
        <v>154461761.30000001</v>
      </c>
      <c r="R29" s="3">
        <f t="shared" si="0"/>
        <v>83126123.699999988</v>
      </c>
      <c r="S29" s="4">
        <f t="shared" si="1"/>
        <v>0.66749550520000001</v>
      </c>
      <c r="T29" s="4">
        <f t="shared" si="2"/>
        <v>0.6178470452</v>
      </c>
      <c r="U29" s="25">
        <f t="shared" si="3"/>
        <v>0.6178470452</v>
      </c>
    </row>
    <row r="30" spans="1:21" ht="48.75" customHeight="1" thickTop="1" thickBot="1">
      <c r="A30" s="26" t="s">
        <v>32</v>
      </c>
      <c r="B30" s="8"/>
      <c r="C30" s="8"/>
      <c r="D30" s="8"/>
      <c r="E30" s="8"/>
      <c r="F30" s="8"/>
      <c r="G30" s="8"/>
      <c r="H30" s="9" t="s">
        <v>75</v>
      </c>
      <c r="I30" s="10">
        <f>SUM(I10:I29)</f>
        <v>52954000000</v>
      </c>
      <c r="J30" s="10">
        <f t="shared" ref="J30:Q30" si="5">SUM(J10:J29)</f>
        <v>51840000002</v>
      </c>
      <c r="K30" s="10">
        <f t="shared" si="5"/>
        <v>21350000001</v>
      </c>
      <c r="L30" s="10">
        <f t="shared" si="5"/>
        <v>83444000001</v>
      </c>
      <c r="M30" s="10">
        <f t="shared" si="5"/>
        <v>82928910678.180008</v>
      </c>
      <c r="N30" s="10">
        <f t="shared" si="5"/>
        <v>515089322.81999999</v>
      </c>
      <c r="O30" s="10">
        <f t="shared" si="5"/>
        <v>82507556412.880005</v>
      </c>
      <c r="P30" s="10">
        <f t="shared" si="5"/>
        <v>60533336070.560013</v>
      </c>
      <c r="Q30" s="10">
        <f t="shared" si="5"/>
        <v>53404603854.060005</v>
      </c>
      <c r="R30" s="11">
        <f t="shared" si="0"/>
        <v>936443588.11999512</v>
      </c>
      <c r="S30" s="12">
        <f t="shared" si="1"/>
        <v>0.98877758031603502</v>
      </c>
      <c r="T30" s="12">
        <f t="shared" si="2"/>
        <v>0.72543665296288018</v>
      </c>
      <c r="U30" s="27">
        <f t="shared" si="3"/>
        <v>0.64000531917717274</v>
      </c>
    </row>
    <row r="31" spans="1:21" ht="59.25" customHeight="1" thickTop="1" thickBot="1">
      <c r="A31" s="24" t="s">
        <v>32</v>
      </c>
      <c r="B31" s="5" t="s">
        <v>37</v>
      </c>
      <c r="C31" s="5" t="s">
        <v>34</v>
      </c>
      <c r="D31" s="5" t="s">
        <v>25</v>
      </c>
      <c r="E31" s="5" t="s">
        <v>19</v>
      </c>
      <c r="F31" s="5" t="s">
        <v>20</v>
      </c>
      <c r="G31" s="5" t="s">
        <v>21</v>
      </c>
      <c r="H31" s="6" t="s">
        <v>39</v>
      </c>
      <c r="I31" s="7">
        <v>112832404731</v>
      </c>
      <c r="J31" s="7">
        <v>0</v>
      </c>
      <c r="K31" s="7">
        <v>0</v>
      </c>
      <c r="L31" s="7">
        <v>112832404731</v>
      </c>
      <c r="M31" s="7">
        <v>112832404731</v>
      </c>
      <c r="N31" s="7">
        <v>0</v>
      </c>
      <c r="O31" s="7">
        <v>112832404731</v>
      </c>
      <c r="P31" s="7">
        <v>112832404731</v>
      </c>
      <c r="Q31" s="7">
        <v>4000749125.0100002</v>
      </c>
      <c r="R31" s="3">
        <f t="shared" si="0"/>
        <v>0</v>
      </c>
      <c r="S31" s="4">
        <f t="shared" si="1"/>
        <v>1</v>
      </c>
      <c r="T31" s="4">
        <f t="shared" si="2"/>
        <v>1</v>
      </c>
      <c r="U31" s="25">
        <f t="shared" si="3"/>
        <v>3.5457448013698316E-2</v>
      </c>
    </row>
    <row r="32" spans="1:21" ht="59.25" customHeight="1" thickTop="1" thickBot="1">
      <c r="A32" s="24" t="s">
        <v>32</v>
      </c>
      <c r="B32" s="5" t="s">
        <v>37</v>
      </c>
      <c r="C32" s="5" t="s">
        <v>34</v>
      </c>
      <c r="D32" s="5" t="s">
        <v>24</v>
      </c>
      <c r="E32" s="5" t="s">
        <v>19</v>
      </c>
      <c r="F32" s="5" t="s">
        <v>20</v>
      </c>
      <c r="G32" s="5" t="s">
        <v>21</v>
      </c>
      <c r="H32" s="6" t="s">
        <v>47</v>
      </c>
      <c r="I32" s="7">
        <v>3667681196</v>
      </c>
      <c r="J32" s="7">
        <v>0</v>
      </c>
      <c r="K32" s="7">
        <v>0</v>
      </c>
      <c r="L32" s="7">
        <v>3667681196</v>
      </c>
      <c r="M32" s="7">
        <v>3349777555.3600001</v>
      </c>
      <c r="N32" s="7">
        <v>317903640.63999999</v>
      </c>
      <c r="O32" s="7">
        <v>2527041655.3600001</v>
      </c>
      <c r="P32" s="7">
        <v>1935819875.3599999</v>
      </c>
      <c r="Q32" s="7">
        <v>1906021660.3599999</v>
      </c>
      <c r="R32" s="3">
        <f t="shared" si="0"/>
        <v>1140639540.6399999</v>
      </c>
      <c r="S32" s="4">
        <f t="shared" si="1"/>
        <v>0.68900253874737272</v>
      </c>
      <c r="T32" s="4">
        <f t="shared" si="2"/>
        <v>0.52780483687383173</v>
      </c>
      <c r="U32" s="25">
        <f t="shared" si="3"/>
        <v>0.51968029894166401</v>
      </c>
    </row>
    <row r="33" spans="1:21" ht="59.25" customHeight="1" thickTop="1" thickBot="1">
      <c r="A33" s="24" t="s">
        <v>32</v>
      </c>
      <c r="B33" s="5" t="s">
        <v>37</v>
      </c>
      <c r="C33" s="5" t="s">
        <v>34</v>
      </c>
      <c r="D33" s="5" t="s">
        <v>24</v>
      </c>
      <c r="E33" s="5" t="s">
        <v>19</v>
      </c>
      <c r="F33" s="5" t="s">
        <v>36</v>
      </c>
      <c r="G33" s="5" t="s">
        <v>21</v>
      </c>
      <c r="H33" s="6" t="s">
        <v>47</v>
      </c>
      <c r="I33" s="7">
        <v>10197914073</v>
      </c>
      <c r="J33" s="7">
        <v>0</v>
      </c>
      <c r="K33" s="7">
        <v>0</v>
      </c>
      <c r="L33" s="7">
        <v>10197914073</v>
      </c>
      <c r="M33" s="7">
        <v>10197914064</v>
      </c>
      <c r="N33" s="7">
        <v>9</v>
      </c>
      <c r="O33" s="7">
        <v>291419895</v>
      </c>
      <c r="P33" s="7">
        <v>154173908</v>
      </c>
      <c r="Q33" s="7">
        <v>154173908</v>
      </c>
      <c r="R33" s="3">
        <f t="shared" si="0"/>
        <v>9906494178</v>
      </c>
      <c r="S33" s="4">
        <f t="shared" si="1"/>
        <v>2.8576421895097487E-2</v>
      </c>
      <c r="T33" s="4">
        <f t="shared" si="2"/>
        <v>1.5118180727585348E-2</v>
      </c>
      <c r="U33" s="25">
        <f t="shared" si="3"/>
        <v>1.5118180727585348E-2</v>
      </c>
    </row>
    <row r="34" spans="1:21" ht="49.5" customHeight="1" thickTop="1" thickBot="1">
      <c r="A34" s="26" t="s">
        <v>32</v>
      </c>
      <c r="B34" s="8"/>
      <c r="C34" s="8"/>
      <c r="D34" s="8"/>
      <c r="E34" s="8"/>
      <c r="F34" s="8"/>
      <c r="G34" s="8"/>
      <c r="H34" s="9" t="s">
        <v>76</v>
      </c>
      <c r="I34" s="10">
        <f>SUM(I31:I33)</f>
        <v>126698000000</v>
      </c>
      <c r="J34" s="10">
        <f t="shared" ref="J34:Q34" si="6">SUM(J31:J33)</f>
        <v>0</v>
      </c>
      <c r="K34" s="10">
        <f t="shared" si="6"/>
        <v>0</v>
      </c>
      <c r="L34" s="10">
        <f t="shared" si="6"/>
        <v>126698000000</v>
      </c>
      <c r="M34" s="10">
        <f t="shared" si="6"/>
        <v>126380096350.36</v>
      </c>
      <c r="N34" s="10">
        <f t="shared" si="6"/>
        <v>317903649.63999999</v>
      </c>
      <c r="O34" s="10">
        <f t="shared" si="6"/>
        <v>115650866281.36</v>
      </c>
      <c r="P34" s="10">
        <f t="shared" si="6"/>
        <v>114922398514.36</v>
      </c>
      <c r="Q34" s="10">
        <f t="shared" si="6"/>
        <v>6060944693.3699999</v>
      </c>
      <c r="R34" s="11">
        <f t="shared" si="0"/>
        <v>11047133718.639999</v>
      </c>
      <c r="S34" s="12">
        <f t="shared" si="1"/>
        <v>0.91280735513867628</v>
      </c>
      <c r="T34" s="12">
        <f t="shared" si="2"/>
        <v>0.9070577160993859</v>
      </c>
      <c r="U34" s="27">
        <f t="shared" si="3"/>
        <v>4.7837729825016967E-2</v>
      </c>
    </row>
    <row r="35" spans="1:21" ht="87.75" customHeight="1" thickTop="1" thickBot="1">
      <c r="A35" s="24" t="s">
        <v>32</v>
      </c>
      <c r="B35" s="5" t="s">
        <v>61</v>
      </c>
      <c r="C35" s="5" t="s">
        <v>34</v>
      </c>
      <c r="D35" s="5" t="s">
        <v>18</v>
      </c>
      <c r="E35" s="5" t="s">
        <v>19</v>
      </c>
      <c r="F35" s="5" t="s">
        <v>20</v>
      </c>
      <c r="G35" s="5" t="s">
        <v>21</v>
      </c>
      <c r="H35" s="6" t="s">
        <v>62</v>
      </c>
      <c r="I35" s="7">
        <v>3871000000</v>
      </c>
      <c r="J35" s="7">
        <v>0</v>
      </c>
      <c r="K35" s="7">
        <v>988899944</v>
      </c>
      <c r="L35" s="7">
        <v>2882100056</v>
      </c>
      <c r="M35" s="7">
        <v>2882100056</v>
      </c>
      <c r="N35" s="7">
        <v>0</v>
      </c>
      <c r="O35" s="7">
        <v>2509385832</v>
      </c>
      <c r="P35" s="7">
        <v>1171442933</v>
      </c>
      <c r="Q35" s="7">
        <v>1166542933</v>
      </c>
      <c r="R35" s="3">
        <f t="shared" si="0"/>
        <v>372714224</v>
      </c>
      <c r="S35" s="4">
        <f t="shared" si="1"/>
        <v>0.87067963750110688</v>
      </c>
      <c r="T35" s="4">
        <f t="shared" si="2"/>
        <v>0.40645463732644266</v>
      </c>
      <c r="U35" s="25">
        <f t="shared" si="3"/>
        <v>0.40475448816271076</v>
      </c>
    </row>
    <row r="36" spans="1:21" ht="90.75" customHeight="1" thickTop="1" thickBot="1">
      <c r="A36" s="24" t="s">
        <v>32</v>
      </c>
      <c r="B36" s="5" t="s">
        <v>61</v>
      </c>
      <c r="C36" s="5" t="s">
        <v>34</v>
      </c>
      <c r="D36" s="5" t="s">
        <v>25</v>
      </c>
      <c r="E36" s="5" t="s">
        <v>19</v>
      </c>
      <c r="F36" s="5" t="s">
        <v>20</v>
      </c>
      <c r="G36" s="5" t="s">
        <v>21</v>
      </c>
      <c r="H36" s="6" t="s">
        <v>63</v>
      </c>
      <c r="I36" s="7">
        <v>0</v>
      </c>
      <c r="J36" s="7">
        <v>988899944</v>
      </c>
      <c r="K36" s="7">
        <v>0</v>
      </c>
      <c r="L36" s="7">
        <v>988899944</v>
      </c>
      <c r="M36" s="7">
        <v>756381038</v>
      </c>
      <c r="N36" s="7">
        <v>232518906</v>
      </c>
      <c r="O36" s="7">
        <v>318335251</v>
      </c>
      <c r="P36" s="7">
        <v>8775000</v>
      </c>
      <c r="Q36" s="7">
        <v>8775000</v>
      </c>
      <c r="R36" s="3">
        <f t="shared" si="0"/>
        <v>670564693</v>
      </c>
      <c r="S36" s="4">
        <f t="shared" si="1"/>
        <v>0.32190845285354774</v>
      </c>
      <c r="T36" s="4">
        <f t="shared" si="2"/>
        <v>8.8734963059114106E-3</v>
      </c>
      <c r="U36" s="25">
        <f t="shared" si="3"/>
        <v>8.8734963059114106E-3</v>
      </c>
    </row>
    <row r="37" spans="1:21" ht="54" customHeight="1" thickTop="1">
      <c r="A37" s="28" t="s">
        <v>32</v>
      </c>
      <c r="B37" s="14"/>
      <c r="C37" s="14"/>
      <c r="D37" s="14"/>
      <c r="E37" s="14"/>
      <c r="F37" s="14"/>
      <c r="G37" s="14"/>
      <c r="H37" s="15" t="s">
        <v>77</v>
      </c>
      <c r="I37" s="16">
        <f>+I35+I36</f>
        <v>3871000000</v>
      </c>
      <c r="J37" s="16">
        <f t="shared" ref="J37:Q37" si="7">+J35+J36</f>
        <v>988899944</v>
      </c>
      <c r="K37" s="16">
        <f t="shared" si="7"/>
        <v>988899944</v>
      </c>
      <c r="L37" s="16">
        <f t="shared" si="7"/>
        <v>3871000000</v>
      </c>
      <c r="M37" s="16">
        <f t="shared" si="7"/>
        <v>3638481094</v>
      </c>
      <c r="N37" s="16">
        <f t="shared" si="7"/>
        <v>232518906</v>
      </c>
      <c r="O37" s="16">
        <f t="shared" si="7"/>
        <v>2827721083</v>
      </c>
      <c r="P37" s="16">
        <f t="shared" si="7"/>
        <v>1180217933</v>
      </c>
      <c r="Q37" s="16">
        <f t="shared" si="7"/>
        <v>1175317933</v>
      </c>
      <c r="R37" s="17">
        <f t="shared" si="0"/>
        <v>1043278917</v>
      </c>
      <c r="S37" s="18">
        <f t="shared" si="1"/>
        <v>0.73048852570395251</v>
      </c>
      <c r="T37" s="18">
        <f t="shared" si="2"/>
        <v>0.3048870919659003</v>
      </c>
      <c r="U37" s="29">
        <f t="shared" si="3"/>
        <v>0.30362126918109017</v>
      </c>
    </row>
    <row r="38" spans="1:21" ht="45" customHeight="1" thickBot="1">
      <c r="A38" s="34"/>
      <c r="B38" s="35"/>
      <c r="C38" s="35"/>
      <c r="D38" s="35"/>
      <c r="E38" s="35"/>
      <c r="F38" s="35"/>
      <c r="G38" s="35"/>
      <c r="H38" s="36" t="s">
        <v>67</v>
      </c>
      <c r="I38" s="37">
        <f>+I9+I30+I34+I37</f>
        <v>192599920000</v>
      </c>
      <c r="J38" s="37">
        <f t="shared" ref="J38:Q38" si="8">+J9+J30+J34+J37</f>
        <v>52828899946</v>
      </c>
      <c r="K38" s="37">
        <f t="shared" si="8"/>
        <v>22338899945</v>
      </c>
      <c r="L38" s="37">
        <f t="shared" si="8"/>
        <v>223089920001</v>
      </c>
      <c r="M38" s="37">
        <f t="shared" si="8"/>
        <v>221417994458</v>
      </c>
      <c r="N38" s="37">
        <f t="shared" si="8"/>
        <v>1671925543</v>
      </c>
      <c r="O38" s="37">
        <f t="shared" si="8"/>
        <v>208716694562.84003</v>
      </c>
      <c r="P38" s="37">
        <f t="shared" si="8"/>
        <v>181654891626.97003</v>
      </c>
      <c r="Q38" s="37">
        <f t="shared" si="8"/>
        <v>65659805589.480003</v>
      </c>
      <c r="R38" s="38">
        <f t="shared" si="0"/>
        <v>14373225438.159973</v>
      </c>
      <c r="S38" s="39">
        <f t="shared" si="1"/>
        <v>0.93557205346572558</v>
      </c>
      <c r="T38" s="39">
        <f t="shared" si="2"/>
        <v>0.81426759051307995</v>
      </c>
      <c r="U38" s="40">
        <f t="shared" si="3"/>
        <v>0.29431991185072676</v>
      </c>
    </row>
    <row r="39" spans="1:21">
      <c r="A39" s="30" t="s">
        <v>79</v>
      </c>
      <c r="B39" s="31"/>
      <c r="C39" s="31"/>
      <c r="D39" s="31"/>
      <c r="E39" s="30"/>
      <c r="F39" s="30"/>
      <c r="G39" s="30"/>
      <c r="H39" s="30"/>
      <c r="I39" s="30"/>
      <c r="J39" s="31"/>
      <c r="K39" s="31"/>
      <c r="L39" s="31"/>
      <c r="M39" s="31"/>
      <c r="N39" s="31"/>
      <c r="O39" s="32"/>
      <c r="P39" s="32"/>
      <c r="R39" s="2"/>
      <c r="S39" s="2"/>
      <c r="T39" s="2"/>
      <c r="U39" s="2"/>
    </row>
    <row r="40" spans="1:21">
      <c r="A40" s="30" t="s">
        <v>80</v>
      </c>
      <c r="B40" s="31"/>
      <c r="C40" s="31"/>
      <c r="D40" s="31"/>
      <c r="E40" s="30"/>
      <c r="F40" s="30"/>
      <c r="G40" s="30"/>
      <c r="H40" s="30"/>
      <c r="I40" s="30"/>
      <c r="J40" s="31"/>
      <c r="K40" s="31"/>
      <c r="L40" s="31"/>
      <c r="M40" s="31"/>
      <c r="N40" s="31"/>
      <c r="O40" s="32"/>
      <c r="P40" s="32"/>
      <c r="R40" s="2"/>
      <c r="S40" s="2"/>
      <c r="T40" s="2"/>
      <c r="U40" s="2"/>
    </row>
    <row r="41" spans="1:21">
      <c r="A41" s="30" t="s">
        <v>81</v>
      </c>
      <c r="B41" s="31"/>
      <c r="C41" s="31"/>
      <c r="D41" s="31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2"/>
      <c r="P41" s="32"/>
      <c r="R41" s="2"/>
      <c r="S41" s="2"/>
      <c r="T41" s="2"/>
      <c r="U41" s="2"/>
    </row>
    <row r="42" spans="1:2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3"/>
      <c r="M42" s="33"/>
      <c r="N42" s="33"/>
      <c r="O42" s="33"/>
      <c r="P42" s="33"/>
      <c r="R42" s="2"/>
      <c r="S42" s="2"/>
      <c r="T42" s="2"/>
      <c r="U42" s="2"/>
    </row>
    <row r="43" spans="1:2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3"/>
      <c r="M43" s="33"/>
      <c r="N43" s="33"/>
      <c r="O43" s="33"/>
      <c r="P43" s="33"/>
      <c r="R43" s="2"/>
      <c r="S43" s="2"/>
      <c r="T43" s="2"/>
      <c r="U43" s="2"/>
    </row>
    <row r="44" spans="1:2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R44" s="2"/>
      <c r="S44" s="2"/>
      <c r="T44" s="2"/>
      <c r="U44" s="2"/>
    </row>
    <row r="45" spans="1:2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R45" s="2"/>
      <c r="S45" s="2"/>
      <c r="T45" s="2"/>
      <c r="U45" s="2"/>
    </row>
    <row r="46" spans="1:2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R46" s="2"/>
      <c r="S46" s="2"/>
      <c r="T46" s="2"/>
      <c r="U46" s="2"/>
    </row>
    <row r="47" spans="1:21">
      <c r="R47" s="2"/>
      <c r="S47" s="2"/>
      <c r="T47" s="2"/>
      <c r="U47" s="2"/>
    </row>
    <row r="48" spans="1:21">
      <c r="R48" s="2"/>
      <c r="S48" s="2"/>
      <c r="T48" s="2"/>
      <c r="U48" s="2"/>
    </row>
    <row r="49" spans="18:21">
      <c r="R49" s="2"/>
      <c r="S49" s="2"/>
      <c r="T49" s="2"/>
      <c r="U49" s="2"/>
    </row>
    <row r="50" spans="18:21">
      <c r="R50" s="2"/>
      <c r="S50" s="2"/>
      <c r="T50" s="2"/>
      <c r="U50" s="2"/>
    </row>
    <row r="51" spans="18:21">
      <c r="R51" s="2"/>
      <c r="S51" s="2"/>
      <c r="T51" s="2"/>
      <c r="U51" s="2"/>
    </row>
    <row r="52" spans="18:21">
      <c r="R52" s="2"/>
      <c r="S52" s="2"/>
      <c r="T52" s="2"/>
      <c r="U52" s="2"/>
    </row>
    <row r="53" spans="18:21">
      <c r="R53" s="2"/>
      <c r="S53" s="2"/>
      <c r="T53" s="2"/>
      <c r="U53" s="2"/>
    </row>
    <row r="54" spans="18:21">
      <c r="R54" s="2"/>
      <c r="S54" s="2"/>
      <c r="T54" s="2"/>
      <c r="U54" s="2"/>
    </row>
    <row r="55" spans="18:21">
      <c r="R55" s="2"/>
      <c r="S55" s="2"/>
      <c r="T55" s="2"/>
      <c r="U55" s="2"/>
    </row>
    <row r="56" spans="18:21">
      <c r="R56" s="2"/>
      <c r="S56" s="2"/>
      <c r="T56" s="2"/>
      <c r="U56" s="2"/>
    </row>
    <row r="57" spans="18:21">
      <c r="R57" s="2"/>
      <c r="S57" s="2"/>
      <c r="T57" s="2"/>
      <c r="U57" s="2"/>
    </row>
    <row r="58" spans="18:21">
      <c r="R58" s="2"/>
      <c r="S58" s="2"/>
      <c r="T58" s="2"/>
      <c r="U58" s="2"/>
    </row>
    <row r="59" spans="18:21">
      <c r="R59" s="2"/>
      <c r="S59" s="2"/>
      <c r="T59" s="2"/>
      <c r="U59" s="2"/>
    </row>
    <row r="60" spans="18:21">
      <c r="R60" s="2"/>
      <c r="S60" s="2"/>
      <c r="T60" s="2"/>
      <c r="U60" s="2"/>
    </row>
    <row r="61" spans="18:21">
      <c r="R61" s="2"/>
      <c r="S61" s="2"/>
      <c r="T61" s="2"/>
      <c r="U61" s="2"/>
    </row>
    <row r="62" spans="18:21">
      <c r="R62" s="2"/>
      <c r="S62" s="2"/>
      <c r="T62" s="2"/>
      <c r="U62" s="2"/>
    </row>
  </sheetData>
  <mergeCells count="3">
    <mergeCell ref="A1:U1"/>
    <mergeCell ref="A2:U2"/>
    <mergeCell ref="A3:U3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 </vt:lpstr>
      <vt:lpstr>'INVERSION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2017-11-03T17:31:46Z</cp:lastPrinted>
  <dcterms:created xsi:type="dcterms:W3CDTF">2017-11-01T17:27:34Z</dcterms:created>
  <dcterms:modified xsi:type="dcterms:W3CDTF">2017-11-07T19:54:23Z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