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NOVIEMBRE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V68" i="1" l="1"/>
  <c r="U68" i="1"/>
  <c r="T68" i="1"/>
  <c r="S68" i="1"/>
  <c r="V67" i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V12" i="1"/>
  <c r="U12" i="1"/>
  <c r="T12" i="1"/>
  <c r="S12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41" i="1"/>
  <c r="Q41" i="1"/>
  <c r="P41" i="1"/>
  <c r="O41" i="1"/>
  <c r="N41" i="1"/>
  <c r="M41" i="1"/>
  <c r="L41" i="1"/>
  <c r="K41" i="1"/>
  <c r="J41" i="1"/>
  <c r="J33" i="1"/>
  <c r="R33" i="1"/>
  <c r="Q33" i="1"/>
  <c r="P33" i="1"/>
  <c r="O33" i="1"/>
  <c r="N33" i="1"/>
  <c r="M33" i="1"/>
  <c r="L33" i="1"/>
  <c r="K33" i="1"/>
  <c r="J19" i="1"/>
  <c r="R19" i="1"/>
  <c r="Q19" i="1"/>
  <c r="P19" i="1"/>
  <c r="O19" i="1"/>
  <c r="N19" i="1"/>
  <c r="M19" i="1"/>
  <c r="L19" i="1"/>
  <c r="K19" i="1"/>
  <c r="R15" i="1"/>
  <c r="Q15" i="1"/>
  <c r="P15" i="1"/>
  <c r="O15" i="1"/>
  <c r="N15" i="1"/>
  <c r="M15" i="1"/>
  <c r="L15" i="1"/>
  <c r="K15" i="1"/>
  <c r="J15" i="1"/>
  <c r="R7" i="1"/>
  <c r="Q7" i="1"/>
  <c r="P7" i="1"/>
  <c r="O7" i="1"/>
  <c r="N7" i="1"/>
  <c r="M7" i="1"/>
  <c r="L7" i="1"/>
  <c r="K7" i="1"/>
  <c r="J7" i="1"/>
  <c r="N18" i="1" l="1"/>
  <c r="R18" i="1"/>
  <c r="R6" i="1" s="1"/>
  <c r="S7" i="1"/>
  <c r="V41" i="1"/>
  <c r="S15" i="1"/>
  <c r="V15" i="1"/>
  <c r="S33" i="1"/>
  <c r="S19" i="1"/>
  <c r="K18" i="1"/>
  <c r="K6" i="1" s="1"/>
  <c r="K69" i="1" s="1"/>
  <c r="U33" i="1"/>
  <c r="V33" i="1"/>
  <c r="T7" i="1"/>
  <c r="U19" i="1"/>
  <c r="L18" i="1"/>
  <c r="L6" i="1" s="1"/>
  <c r="L69" i="1" s="1"/>
  <c r="T41" i="1"/>
  <c r="U7" i="1"/>
  <c r="T33" i="1"/>
  <c r="U41" i="1"/>
  <c r="T15" i="1"/>
  <c r="J18" i="1"/>
  <c r="J6" i="1" s="1"/>
  <c r="J69" i="1" s="1"/>
  <c r="V19" i="1"/>
  <c r="O18" i="1"/>
  <c r="O6" i="1" s="1"/>
  <c r="O69" i="1" s="1"/>
  <c r="U15" i="1"/>
  <c r="T19" i="1"/>
  <c r="S41" i="1"/>
  <c r="N6" i="1"/>
  <c r="N69" i="1" s="1"/>
  <c r="M18" i="1"/>
  <c r="M6" i="1" s="1"/>
  <c r="P18" i="1"/>
  <c r="Q18" i="1"/>
  <c r="Q6" i="1" s="1"/>
  <c r="V7" i="1"/>
  <c r="T18" i="1" l="1"/>
  <c r="M69" i="1"/>
  <c r="V18" i="1"/>
  <c r="S18" i="1"/>
  <c r="Q69" i="1"/>
  <c r="U6" i="1"/>
  <c r="P6" i="1"/>
  <c r="S6" i="1" s="1"/>
  <c r="U18" i="1"/>
  <c r="R69" i="1"/>
  <c r="V6" i="1"/>
  <c r="U69" i="1" l="1"/>
  <c r="P69" i="1"/>
  <c r="T69" i="1" s="1"/>
  <c r="T6" i="1"/>
  <c r="V69" i="1"/>
  <c r="S69" i="1" l="1"/>
</calcChain>
</file>

<file path=xl/sharedStrings.xml><?xml version="1.0" encoding="utf-8"?>
<sst xmlns="http://schemas.openxmlformats.org/spreadsheetml/2006/main" count="546" uniqueCount="130">
  <si>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</si>
  <si>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</si>
  <si>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</si>
  <si>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</si>
  <si>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</si>
  <si>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</si>
  <si>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</si>
  <si>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</si>
  <si>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</si>
  <si>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</si>
  <si>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</si>
  <si>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</si>
  <si>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</si>
  <si>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</si>
  <si>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</si>
  <si>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</si>
  <si>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</si>
  <si>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</si>
  <si>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</si>
  <si>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</si>
  <si>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</si>
  <si>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</si>
  <si>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</si>
  <si>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</si>
  <si>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</si>
  <si>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</si>
  <si>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</si>
  <si>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</si>
  <si>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</si>
  <si>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</si>
  <si>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</si>
  <si>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</si>
  <si>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</si>
  <si>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</si>
  <si>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</si>
  <si>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</si>
  <si>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</si>
  <si>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</si>
  <si>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</si>
  <si>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</si>
  <si>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</si>
  <si>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</si>
  <si>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</si>
  <si>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</si>
  <si>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</si>
  <si>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</si>
  <si>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</si>
  <si>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</si>
  <si>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</si>
  <si>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</si>
  <si>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</si>
  <si>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</si>
  <si>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</si>
  <si>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</si>
  <si>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</si>
  <si>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</si>
  <si>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</si>
  <si>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</si>
  <si>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</si>
  <si>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</si>
  <si>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</si>
  <si>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</si>
  <si>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</si>
  <si>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</si>
  <si>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</si>
  <si>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</si>
  <si>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</si>
  <si>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</si>
  <si>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</si>
  <si>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</si>
  <si>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</si>
  <si>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</si>
  <si>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</si>
  <si>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</si>
  <si>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</si>
  <si>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</si>
  <si>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</si>
  <si>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</si>
  <si>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</si>
  <si>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</si>
  <si>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</si>
  <si>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</si>
  <si>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</si>
  <si>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</si>
  <si>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</si>
  <si>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</si>
  <si>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</si>
  <si>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</si>
  <si>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</si>
  <si>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</si>
  <si>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</si>
  <si>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</si>
  <si>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</si>
  <si>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</si>
  <si>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</si>
  <si>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</si>
  <si>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</si>
  <si>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</si>
  <si>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</si>
  <si>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</si>
  <si>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</si>
  <si>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</si>
  <si>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</si>
  <si>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</si>
  <si>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TOTAL PRESUPUESTO A+C</t>
  </si>
  <si>
    <t>GASTOS DE PERSONAL</t>
  </si>
  <si>
    <t>GASTOS DE FUNCIONAMIENTO</t>
  </si>
  <si>
    <t>GASTOS GENERALES</t>
  </si>
  <si>
    <t xml:space="preserve">GASTOS DE INVERSION </t>
  </si>
  <si>
    <t>TRANSFERENCIAS CORRIENTES</t>
  </si>
  <si>
    <t>TRANSFERENCIAS.</t>
  </si>
  <si>
    <t xml:space="preserve">TRANSFERENCIAS DE CAPITAL </t>
  </si>
  <si>
    <t>APROPIACION SIN COMPROMETER</t>
  </si>
  <si>
    <t>OBLIG/  APR</t>
  </si>
  <si>
    <t>PAGO/ APR</t>
  </si>
  <si>
    <t>MINISTERIO DE COMERCIO INDUSTRIA Y TURISMO</t>
  </si>
  <si>
    <t>EJECUCIÓN PRESUPUESTAL ACUMULADA CON CORTE AL 30 DE NOVIEMBRE DE 2017</t>
  </si>
  <si>
    <t xml:space="preserve">UNIDAD EJECUTORA 3501-01 GESTIÓN GENERAL </t>
  </si>
  <si>
    <t>COMP/     APR</t>
  </si>
  <si>
    <t>GENERADO: DIC 01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</si>
  <si>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</si>
  <si>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</si>
  <si>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</si>
  <si>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</si>
  <si>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</si>
  <si>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</si>
  <si>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</si>
  <si>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</si>
  <si>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</si>
  <si>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>Nota9:Resolución 3762 del 15 de Noviembre de 2017 "Por la cual se efectúa una distribución en el Presupuesto de Gastos de Funcionamiento del Ministerio de Hacienda y Crédito Público para la vigencia fiscal de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</si>
</sst>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name val="Calibri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right" readingOrder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0" fontId="6" fillId="0" borderId="0" xfId="0" applyFont="1" applyFill="1" applyBorder="1"/>
    <xf numFmtId="0" fontId="6" fillId="3" borderId="1" xfId="0" applyFont="1" applyFill="1" applyBorder="1" applyAlignment="1">
      <alignment horizontal="centerContinuous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showGridLines="0" tabSelected="1" workbookViewId="0">
      <selection activeCell="V5" sqref="V5"/>
    </sheetView>
  </sheetViews>
  <sheetFormatPr baseColWidth="10" defaultRowHeight="15"/>
  <cols>
    <col min="1" max="5" width="5.42578125" customWidth="1"/>
    <col min="6" max="6" width="7.140625" customWidth="1"/>
    <col min="7" max="7" width="4.42578125" customWidth="1"/>
    <col min="8" max="8" width="5.42578125" customWidth="1"/>
    <col min="9" max="9" width="27.5703125" customWidth="1"/>
    <col min="10" max="10" width="17.42578125" customWidth="1"/>
    <col min="11" max="12" width="16" customWidth="1"/>
    <col min="13" max="13" width="16.85546875" customWidth="1"/>
    <col min="14" max="14" width="17.42578125" customWidth="1"/>
    <col min="15" max="15" width="15.7109375" customWidth="1"/>
    <col min="16" max="16" width="17.5703125" customWidth="1"/>
    <col min="17" max="17" width="16.42578125" customWidth="1"/>
    <col min="18" max="18" width="16.7109375" customWidth="1"/>
    <col min="19" max="19" width="15.7109375" customWidth="1"/>
    <col min="20" max="20" width="7.42578125" customWidth="1"/>
    <col min="21" max="21" width="7.28515625" customWidth="1"/>
    <col min="22" max="22" width="8" customWidth="1"/>
  </cols>
  <sheetData>
    <row r="1" spans="1:23" ht="15.75">
      <c r="A1" s="35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15.75">
      <c r="A2" s="35" t="s">
        <v>116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3" ht="15.75">
      <c r="A3" s="35" t="s">
        <v>117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T4" s="33" t="s">
        <v>119</v>
      </c>
      <c r="U4" s="18"/>
      <c r="V4" s="18"/>
      <c r="W4" s="28"/>
    </row>
    <row r="5" spans="1:23" ht="24" thickTop="1" thickBo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34" t="s">
        <v>112</v>
      </c>
      <c r="T5" s="34" t="s">
        <v>118</v>
      </c>
      <c r="U5" s="34" t="s">
        <v>113</v>
      </c>
      <c r="V5" s="34" t="s">
        <v>114</v>
      </c>
    </row>
    <row r="6" spans="1:23" ht="30" customHeight="1" thickTop="1" thickBot="1">
      <c r="A6" s="6" t="s">
        <v>19</v>
      </c>
      <c r="B6" s="6"/>
      <c r="C6" s="6"/>
      <c r="D6" s="6"/>
      <c r="E6" s="6"/>
      <c r="F6" s="6"/>
      <c r="G6" s="6"/>
      <c r="H6" s="6"/>
      <c r="I6" s="6" t="s">
        <v>106</v>
      </c>
      <c r="J6" s="7">
        <f>+J7+J15+J18</f>
        <v>349787660000</v>
      </c>
      <c r="K6" s="7">
        <f t="shared" ref="K6:R6" si="0">+K7+K15+K18</f>
        <v>65161115600</v>
      </c>
      <c r="L6" s="7">
        <f t="shared" si="0"/>
        <v>4700725300</v>
      </c>
      <c r="M6" s="7">
        <f t="shared" si="0"/>
        <v>410248050300</v>
      </c>
      <c r="N6" s="7">
        <f t="shared" si="0"/>
        <v>391852424452.79999</v>
      </c>
      <c r="O6" s="7">
        <f t="shared" si="0"/>
        <v>18395625847.199997</v>
      </c>
      <c r="P6" s="7">
        <f t="shared" si="0"/>
        <v>387421149608.79004</v>
      </c>
      <c r="Q6" s="7">
        <f t="shared" si="0"/>
        <v>323308717713.56</v>
      </c>
      <c r="R6" s="7">
        <f t="shared" si="0"/>
        <v>311034599771.56</v>
      </c>
      <c r="S6" s="19">
        <f t="shared" ref="S6:S37" si="1">+M6-P6</f>
        <v>22826900691.209961</v>
      </c>
      <c r="T6" s="20">
        <f>+P6/M6</f>
        <v>0.94435829573225893</v>
      </c>
      <c r="U6" s="20">
        <f>+Q6/M6</f>
        <v>0.78808105846483778</v>
      </c>
      <c r="V6" s="20">
        <f>+R6/M6</f>
        <v>0.75816228631461213</v>
      </c>
    </row>
    <row r="7" spans="1:23" ht="30" customHeight="1" thickTop="1" thickBot="1">
      <c r="A7" s="10" t="s">
        <v>19</v>
      </c>
      <c r="B7" s="10"/>
      <c r="C7" s="10"/>
      <c r="D7" s="10"/>
      <c r="E7" s="10"/>
      <c r="F7" s="10"/>
      <c r="G7" s="10"/>
      <c r="H7" s="10"/>
      <c r="I7" s="11" t="s">
        <v>105</v>
      </c>
      <c r="J7" s="12">
        <f>SUM(J8:J14)</f>
        <v>39677210000</v>
      </c>
      <c r="K7" s="12">
        <f t="shared" ref="K7:R7" si="2">SUM(K8:K14)</f>
        <v>6295990300</v>
      </c>
      <c r="L7" s="12">
        <f t="shared" si="2"/>
        <v>2858600000</v>
      </c>
      <c r="M7" s="12">
        <f t="shared" si="2"/>
        <v>43114600300</v>
      </c>
      <c r="N7" s="12">
        <f t="shared" si="2"/>
        <v>40248056632</v>
      </c>
      <c r="O7" s="12">
        <f t="shared" si="2"/>
        <v>2866543668</v>
      </c>
      <c r="P7" s="12">
        <f t="shared" si="2"/>
        <v>37970753588.360001</v>
      </c>
      <c r="Q7" s="12">
        <f t="shared" si="2"/>
        <v>36286878423.860001</v>
      </c>
      <c r="R7" s="12">
        <f t="shared" si="2"/>
        <v>36219911996.860001</v>
      </c>
      <c r="S7" s="21">
        <f t="shared" si="1"/>
        <v>5143846711.6399994</v>
      </c>
      <c r="T7" s="22">
        <f>+P7/M7</f>
        <v>0.88069362406590601</v>
      </c>
      <c r="U7" s="22">
        <f>+Q7/M7</f>
        <v>0.84163782503765905</v>
      </c>
      <c r="V7" s="22">
        <f>+R7/M7</f>
        <v>0.8400846057909529</v>
      </c>
    </row>
    <row r="8" spans="1:23" ht="30" customHeight="1" thickTop="1" thickBot="1">
      <c r="A8" s="3" t="s">
        <v>19</v>
      </c>
      <c r="B8" s="3" t="s">
        <v>20</v>
      </c>
      <c r="C8" s="3" t="s">
        <v>21</v>
      </c>
      <c r="D8" s="3" t="s">
        <v>20</v>
      </c>
      <c r="E8" s="3" t="s">
        <v>20</v>
      </c>
      <c r="F8" s="3" t="s">
        <v>22</v>
      </c>
      <c r="G8" s="3" t="s">
        <v>23</v>
      </c>
      <c r="H8" s="3" t="s">
        <v>24</v>
      </c>
      <c r="I8" s="4" t="s">
        <v>25</v>
      </c>
      <c r="J8" s="5">
        <v>12822000000</v>
      </c>
      <c r="K8" s="5">
        <v>300000000</v>
      </c>
      <c r="L8" s="5">
        <v>0</v>
      </c>
      <c r="M8" s="5">
        <v>13122000000</v>
      </c>
      <c r="N8" s="5">
        <v>12822000000</v>
      </c>
      <c r="O8" s="5">
        <v>300000000</v>
      </c>
      <c r="P8" s="5">
        <v>11741373272.940001</v>
      </c>
      <c r="Q8" s="5">
        <v>11741373272.940001</v>
      </c>
      <c r="R8" s="5">
        <v>11741373272.940001</v>
      </c>
      <c r="S8" s="8">
        <f t="shared" si="1"/>
        <v>1380626727.0599995</v>
      </c>
      <c r="T8" s="9">
        <f>+P8/M8</f>
        <v>0.89478534315957936</v>
      </c>
      <c r="U8" s="9">
        <f>+Q8/M8</f>
        <v>0.89478534315957936</v>
      </c>
      <c r="V8" s="9">
        <f>+R8/M8</f>
        <v>0.89478534315957936</v>
      </c>
    </row>
    <row r="9" spans="1:23" ht="30" customHeight="1" thickTop="1" thickBot="1">
      <c r="A9" s="3" t="s">
        <v>19</v>
      </c>
      <c r="B9" s="3" t="s">
        <v>20</v>
      </c>
      <c r="C9" s="3" t="s">
        <v>21</v>
      </c>
      <c r="D9" s="3" t="s">
        <v>20</v>
      </c>
      <c r="E9" s="3" t="s">
        <v>26</v>
      </c>
      <c r="F9" s="3" t="s">
        <v>22</v>
      </c>
      <c r="G9" s="3" t="s">
        <v>23</v>
      </c>
      <c r="H9" s="3" t="s">
        <v>24</v>
      </c>
      <c r="I9" s="4" t="s">
        <v>27</v>
      </c>
      <c r="J9" s="5">
        <v>2269700000</v>
      </c>
      <c r="K9" s="5">
        <v>250000000</v>
      </c>
      <c r="L9" s="5">
        <v>0</v>
      </c>
      <c r="M9" s="5">
        <v>2519700000</v>
      </c>
      <c r="N9" s="5">
        <v>2269700000</v>
      </c>
      <c r="O9" s="5">
        <v>250000000</v>
      </c>
      <c r="P9" s="5">
        <v>2266352696.4400001</v>
      </c>
      <c r="Q9" s="5">
        <v>2266352696.4400001</v>
      </c>
      <c r="R9" s="5">
        <v>2266352696.4400001</v>
      </c>
      <c r="S9" s="8">
        <f t="shared" si="1"/>
        <v>253347303.55999994</v>
      </c>
      <c r="T9" s="9">
        <f>+P9/M9</f>
        <v>0.89945338589514623</v>
      </c>
      <c r="U9" s="9">
        <f>+Q9/M9</f>
        <v>0.89945338589514623</v>
      </c>
      <c r="V9" s="9">
        <f>+R9/M9</f>
        <v>0.89945338589514623</v>
      </c>
    </row>
    <row r="10" spans="1:23" ht="30" customHeight="1" thickTop="1" thickBot="1">
      <c r="A10" s="3" t="s">
        <v>19</v>
      </c>
      <c r="B10" s="3" t="s">
        <v>20</v>
      </c>
      <c r="C10" s="3" t="s">
        <v>21</v>
      </c>
      <c r="D10" s="3" t="s">
        <v>20</v>
      </c>
      <c r="E10" s="3" t="s">
        <v>28</v>
      </c>
      <c r="F10" s="3" t="s">
        <v>22</v>
      </c>
      <c r="G10" s="3" t="s">
        <v>23</v>
      </c>
      <c r="H10" s="3" t="s">
        <v>24</v>
      </c>
      <c r="I10" s="4" t="s">
        <v>29</v>
      </c>
      <c r="J10" s="5">
        <v>10089800000</v>
      </c>
      <c r="K10" s="5">
        <v>850000000</v>
      </c>
      <c r="L10" s="5">
        <v>148600000</v>
      </c>
      <c r="M10" s="5">
        <v>10791200000</v>
      </c>
      <c r="N10" s="5">
        <v>9941200000</v>
      </c>
      <c r="O10" s="5">
        <v>850000000</v>
      </c>
      <c r="P10" s="5">
        <v>9018004302</v>
      </c>
      <c r="Q10" s="5">
        <v>9013993289</v>
      </c>
      <c r="R10" s="5">
        <v>9013993289</v>
      </c>
      <c r="S10" s="8">
        <f t="shared" si="1"/>
        <v>1773195698</v>
      </c>
      <c r="T10" s="9">
        <f>+P10/M10</f>
        <v>0.83568132385647564</v>
      </c>
      <c r="U10" s="9">
        <f>+Q10/M10</f>
        <v>0.83530963090295796</v>
      </c>
      <c r="V10" s="9">
        <f>+R10/M10</f>
        <v>0.83530963090295796</v>
      </c>
    </row>
    <row r="11" spans="1:23" ht="39.75" customHeight="1" thickTop="1" thickBot="1">
      <c r="A11" s="3" t="s">
        <v>19</v>
      </c>
      <c r="B11" s="3" t="s">
        <v>20</v>
      </c>
      <c r="C11" s="3" t="s">
        <v>21</v>
      </c>
      <c r="D11" s="3" t="s">
        <v>20</v>
      </c>
      <c r="E11" s="3" t="s">
        <v>30</v>
      </c>
      <c r="F11" s="3" t="s">
        <v>22</v>
      </c>
      <c r="G11" s="3" t="s">
        <v>23</v>
      </c>
      <c r="H11" s="3" t="s">
        <v>24</v>
      </c>
      <c r="I11" s="4" t="s">
        <v>31</v>
      </c>
      <c r="J11" s="5">
        <v>0</v>
      </c>
      <c r="K11" s="5">
        <v>2710000000</v>
      </c>
      <c r="L11" s="5">
        <v>2710000000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8">
        <f t="shared" si="1"/>
        <v>0</v>
      </c>
      <c r="T11" s="9">
        <v>0</v>
      </c>
      <c r="U11" s="9">
        <v>0</v>
      </c>
      <c r="V11" s="9">
        <v>0</v>
      </c>
    </row>
    <row r="12" spans="1:23" ht="30" customHeight="1" thickTop="1" thickBot="1">
      <c r="A12" s="3" t="s">
        <v>19</v>
      </c>
      <c r="B12" s="3" t="s">
        <v>20</v>
      </c>
      <c r="C12" s="3" t="s">
        <v>21</v>
      </c>
      <c r="D12" s="3" t="s">
        <v>20</v>
      </c>
      <c r="E12" s="3" t="s">
        <v>32</v>
      </c>
      <c r="F12" s="3" t="s">
        <v>22</v>
      </c>
      <c r="G12" s="3" t="s">
        <v>23</v>
      </c>
      <c r="H12" s="3" t="s">
        <v>24</v>
      </c>
      <c r="I12" s="4" t="s">
        <v>33</v>
      </c>
      <c r="J12" s="5">
        <v>540000000</v>
      </c>
      <c r="K12" s="5">
        <v>0</v>
      </c>
      <c r="L12" s="5">
        <v>0</v>
      </c>
      <c r="M12" s="5">
        <v>540000000</v>
      </c>
      <c r="N12" s="5">
        <v>530000000</v>
      </c>
      <c r="O12" s="5">
        <v>10000000</v>
      </c>
      <c r="P12" s="5">
        <v>404066606.75999999</v>
      </c>
      <c r="Q12" s="5">
        <v>404066606.75999999</v>
      </c>
      <c r="R12" s="5">
        <v>404066606.75999999</v>
      </c>
      <c r="S12" s="8">
        <f t="shared" si="1"/>
        <v>135933393.24000001</v>
      </c>
      <c r="T12" s="9">
        <f t="shared" ref="T12:T31" si="3">+P12/M12</f>
        <v>0.74827149400000004</v>
      </c>
      <c r="U12" s="9">
        <f t="shared" ref="U12:U31" si="4">+Q12/M12</f>
        <v>0.74827149400000004</v>
      </c>
      <c r="V12" s="9">
        <f t="shared" ref="V12:V31" si="5">+R12/M12</f>
        <v>0.74827149400000004</v>
      </c>
    </row>
    <row r="13" spans="1:23" ht="30" customHeight="1" thickTop="1" thickBot="1">
      <c r="A13" s="3" t="s">
        <v>19</v>
      </c>
      <c r="B13" s="3" t="s">
        <v>20</v>
      </c>
      <c r="C13" s="3" t="s">
        <v>21</v>
      </c>
      <c r="D13" s="3" t="s">
        <v>34</v>
      </c>
      <c r="E13" s="3"/>
      <c r="F13" s="3" t="s">
        <v>22</v>
      </c>
      <c r="G13" s="3" t="s">
        <v>23</v>
      </c>
      <c r="H13" s="3" t="s">
        <v>24</v>
      </c>
      <c r="I13" s="4" t="s">
        <v>35</v>
      </c>
      <c r="J13" s="5">
        <v>8245335000</v>
      </c>
      <c r="K13" s="5">
        <v>727390300</v>
      </c>
      <c r="L13" s="5">
        <v>0</v>
      </c>
      <c r="M13" s="5">
        <v>8972725300</v>
      </c>
      <c r="N13" s="5">
        <v>8833817562</v>
      </c>
      <c r="O13" s="5">
        <v>138907738</v>
      </c>
      <c r="P13" s="5">
        <v>8699515846.5</v>
      </c>
      <c r="Q13" s="5">
        <v>7045015765</v>
      </c>
      <c r="R13" s="5">
        <v>6978049338</v>
      </c>
      <c r="S13" s="8">
        <f t="shared" si="1"/>
        <v>273209453.5</v>
      </c>
      <c r="T13" s="9">
        <f t="shared" si="3"/>
        <v>0.96955111804214045</v>
      </c>
      <c r="U13" s="9">
        <f t="shared" si="4"/>
        <v>0.78515897115450528</v>
      </c>
      <c r="V13" s="9">
        <f t="shared" si="5"/>
        <v>0.77769563925020635</v>
      </c>
    </row>
    <row r="14" spans="1:23" ht="44.25" customHeight="1" thickTop="1" thickBot="1">
      <c r="A14" s="3" t="s">
        <v>19</v>
      </c>
      <c r="B14" s="3" t="s">
        <v>20</v>
      </c>
      <c r="C14" s="3" t="s">
        <v>21</v>
      </c>
      <c r="D14" s="3" t="s">
        <v>28</v>
      </c>
      <c r="E14" s="3"/>
      <c r="F14" s="3" t="s">
        <v>22</v>
      </c>
      <c r="G14" s="3" t="s">
        <v>23</v>
      </c>
      <c r="H14" s="3" t="s">
        <v>24</v>
      </c>
      <c r="I14" s="4" t="s">
        <v>36</v>
      </c>
      <c r="J14" s="5">
        <v>5710375000</v>
      </c>
      <c r="K14" s="5">
        <v>1458600000</v>
      </c>
      <c r="L14" s="5">
        <v>0</v>
      </c>
      <c r="M14" s="5">
        <v>7168975000</v>
      </c>
      <c r="N14" s="5">
        <v>5851339070</v>
      </c>
      <c r="O14" s="5">
        <v>1317635930</v>
      </c>
      <c r="P14" s="5">
        <v>5841440863.7200003</v>
      </c>
      <c r="Q14" s="5">
        <v>5816076793.7200003</v>
      </c>
      <c r="R14" s="5">
        <v>5816076793.7200003</v>
      </c>
      <c r="S14" s="8">
        <f t="shared" si="1"/>
        <v>1327534136.2799997</v>
      </c>
      <c r="T14" s="9">
        <f t="shared" si="3"/>
        <v>0.81482232309639802</v>
      </c>
      <c r="U14" s="9">
        <f t="shared" si="4"/>
        <v>0.81128429011399816</v>
      </c>
      <c r="V14" s="9">
        <f t="shared" si="5"/>
        <v>0.81128429011399816</v>
      </c>
    </row>
    <row r="15" spans="1:23" ht="30" customHeight="1" thickTop="1" thickBot="1">
      <c r="A15" s="10" t="s">
        <v>19</v>
      </c>
      <c r="B15" s="10"/>
      <c r="C15" s="10"/>
      <c r="D15" s="10"/>
      <c r="E15" s="10"/>
      <c r="F15" s="10"/>
      <c r="G15" s="10"/>
      <c r="H15" s="10"/>
      <c r="I15" s="11" t="s">
        <v>107</v>
      </c>
      <c r="J15" s="12">
        <f>+J16+J17</f>
        <v>21735350000</v>
      </c>
      <c r="K15" s="12">
        <f t="shared" ref="K15:R15" si="6">+K16+K17</f>
        <v>0</v>
      </c>
      <c r="L15" s="12">
        <f t="shared" si="6"/>
        <v>0</v>
      </c>
      <c r="M15" s="12">
        <f t="shared" si="6"/>
        <v>21735350000</v>
      </c>
      <c r="N15" s="12">
        <f t="shared" si="6"/>
        <v>21536688503.559998</v>
      </c>
      <c r="O15" s="12">
        <f t="shared" si="6"/>
        <v>198661496.44</v>
      </c>
      <c r="P15" s="12">
        <f t="shared" si="6"/>
        <v>21217393872.98</v>
      </c>
      <c r="Q15" s="12">
        <f t="shared" si="6"/>
        <v>19001616250</v>
      </c>
      <c r="R15" s="12">
        <f t="shared" si="6"/>
        <v>19001616250</v>
      </c>
      <c r="S15" s="21">
        <f t="shared" si="1"/>
        <v>517956127.02000046</v>
      </c>
      <c r="T15" s="22">
        <f t="shared" si="3"/>
        <v>0.97616987409818567</v>
      </c>
      <c r="U15" s="22">
        <f t="shared" si="4"/>
        <v>0.87422637546669368</v>
      </c>
      <c r="V15" s="22">
        <f t="shared" si="5"/>
        <v>0.87422637546669368</v>
      </c>
    </row>
    <row r="16" spans="1:23" ht="30" customHeight="1" thickTop="1" thickBot="1">
      <c r="A16" s="3" t="s">
        <v>19</v>
      </c>
      <c r="B16" s="3" t="s">
        <v>34</v>
      </c>
      <c r="C16" s="3" t="s">
        <v>21</v>
      </c>
      <c r="D16" s="3" t="s">
        <v>37</v>
      </c>
      <c r="E16" s="3"/>
      <c r="F16" s="3" t="s">
        <v>22</v>
      </c>
      <c r="G16" s="3" t="s">
        <v>23</v>
      </c>
      <c r="H16" s="3" t="s">
        <v>24</v>
      </c>
      <c r="I16" s="4" t="s">
        <v>38</v>
      </c>
      <c r="J16" s="5">
        <v>10000000000</v>
      </c>
      <c r="K16" s="5">
        <v>0</v>
      </c>
      <c r="L16" s="5">
        <v>0</v>
      </c>
      <c r="M16" s="5">
        <v>10000000000</v>
      </c>
      <c r="N16" s="5">
        <v>9829785235</v>
      </c>
      <c r="O16" s="5">
        <v>170214765</v>
      </c>
      <c r="P16" s="5">
        <v>9829785235</v>
      </c>
      <c r="Q16" s="5">
        <v>9729785235</v>
      </c>
      <c r="R16" s="5">
        <v>9729785235</v>
      </c>
      <c r="S16" s="8">
        <f t="shared" si="1"/>
        <v>170214765</v>
      </c>
      <c r="T16" s="9">
        <f t="shared" si="3"/>
        <v>0.98297852350000003</v>
      </c>
      <c r="U16" s="9">
        <f t="shared" si="4"/>
        <v>0.97297852350000003</v>
      </c>
      <c r="V16" s="9">
        <f t="shared" si="5"/>
        <v>0.97297852350000003</v>
      </c>
    </row>
    <row r="17" spans="1:22" ht="30" customHeight="1" thickTop="1" thickBot="1">
      <c r="A17" s="3" t="s">
        <v>19</v>
      </c>
      <c r="B17" s="3" t="s">
        <v>34</v>
      </c>
      <c r="C17" s="3" t="s">
        <v>21</v>
      </c>
      <c r="D17" s="3" t="s">
        <v>26</v>
      </c>
      <c r="E17" s="3"/>
      <c r="F17" s="3" t="s">
        <v>22</v>
      </c>
      <c r="G17" s="3" t="s">
        <v>23</v>
      </c>
      <c r="H17" s="3" t="s">
        <v>24</v>
      </c>
      <c r="I17" s="4" t="s">
        <v>39</v>
      </c>
      <c r="J17" s="5">
        <v>11735350000</v>
      </c>
      <c r="K17" s="5">
        <v>0</v>
      </c>
      <c r="L17" s="5">
        <v>0</v>
      </c>
      <c r="M17" s="5">
        <v>11735350000</v>
      </c>
      <c r="N17" s="5">
        <v>11706903268.559999</v>
      </c>
      <c r="O17" s="5">
        <v>28446731.440000001</v>
      </c>
      <c r="P17" s="5">
        <v>11387608637.98</v>
      </c>
      <c r="Q17" s="5">
        <v>9271831015</v>
      </c>
      <c r="R17" s="5">
        <v>9271831015</v>
      </c>
      <c r="S17" s="8">
        <f t="shared" si="1"/>
        <v>347741362.02000046</v>
      </c>
      <c r="T17" s="9">
        <f t="shared" si="3"/>
        <v>0.97036804509281782</v>
      </c>
      <c r="U17" s="9">
        <f t="shared" si="4"/>
        <v>0.79007707609913636</v>
      </c>
      <c r="V17" s="9">
        <f t="shared" si="5"/>
        <v>0.79007707609913636</v>
      </c>
    </row>
    <row r="18" spans="1:22" ht="30" customHeight="1" thickTop="1" thickBot="1">
      <c r="A18" s="10" t="s">
        <v>19</v>
      </c>
      <c r="B18" s="10"/>
      <c r="C18" s="10"/>
      <c r="D18" s="10"/>
      <c r="E18" s="10"/>
      <c r="F18" s="10"/>
      <c r="G18" s="10"/>
      <c r="H18" s="10"/>
      <c r="I18" s="11" t="s">
        <v>110</v>
      </c>
      <c r="J18" s="12">
        <f>+J19+J33</f>
        <v>288375100000</v>
      </c>
      <c r="K18" s="12">
        <f t="shared" ref="K18:R18" si="7">+K19+K33</f>
        <v>58865125300</v>
      </c>
      <c r="L18" s="12">
        <f t="shared" si="7"/>
        <v>1842125300</v>
      </c>
      <c r="M18" s="12">
        <f t="shared" si="7"/>
        <v>345398100000</v>
      </c>
      <c r="N18" s="12">
        <f t="shared" si="7"/>
        <v>330067679317.23999</v>
      </c>
      <c r="O18" s="12">
        <f t="shared" si="7"/>
        <v>15330420682.759998</v>
      </c>
      <c r="P18" s="12">
        <f t="shared" si="7"/>
        <v>328233002147.45001</v>
      </c>
      <c r="Q18" s="12">
        <f t="shared" si="7"/>
        <v>268020223039.70001</v>
      </c>
      <c r="R18" s="12">
        <f t="shared" si="7"/>
        <v>255813071524.70001</v>
      </c>
      <c r="S18" s="21">
        <f t="shared" si="1"/>
        <v>17165097852.549988</v>
      </c>
      <c r="T18" s="22">
        <f t="shared" si="3"/>
        <v>0.95030343869132461</v>
      </c>
      <c r="U18" s="22">
        <f t="shared" si="4"/>
        <v>0.77597480426122789</v>
      </c>
      <c r="V18" s="22">
        <f t="shared" si="5"/>
        <v>0.74063253829334907</v>
      </c>
    </row>
    <row r="19" spans="1:22" ht="30" customHeight="1" thickTop="1" thickBot="1">
      <c r="A19" s="23" t="s">
        <v>19</v>
      </c>
      <c r="B19" s="23"/>
      <c r="C19" s="23"/>
      <c r="D19" s="23"/>
      <c r="E19" s="23"/>
      <c r="F19" s="23"/>
      <c r="G19" s="23"/>
      <c r="H19" s="23"/>
      <c r="I19" s="24" t="s">
        <v>109</v>
      </c>
      <c r="J19" s="25">
        <f>SUM(J20:J32)</f>
        <v>89191477341</v>
      </c>
      <c r="K19" s="25">
        <f t="shared" ref="K19:R19" si="8">SUM(K20:K32)</f>
        <v>1842125300</v>
      </c>
      <c r="L19" s="25">
        <f t="shared" si="8"/>
        <v>1842125300</v>
      </c>
      <c r="M19" s="25">
        <f t="shared" si="8"/>
        <v>89191477341</v>
      </c>
      <c r="N19" s="25">
        <f t="shared" si="8"/>
        <v>73861056658.240005</v>
      </c>
      <c r="O19" s="25">
        <f t="shared" si="8"/>
        <v>15330420682.759998</v>
      </c>
      <c r="P19" s="25">
        <f t="shared" si="8"/>
        <v>72026379488.449997</v>
      </c>
      <c r="Q19" s="25">
        <f t="shared" si="8"/>
        <v>71495183560.449997</v>
      </c>
      <c r="R19" s="25">
        <f t="shared" si="8"/>
        <v>71288032045.449997</v>
      </c>
      <c r="S19" s="26">
        <f t="shared" si="1"/>
        <v>17165097852.550003</v>
      </c>
      <c r="T19" s="27">
        <f t="shared" si="3"/>
        <v>0.80754777962782476</v>
      </c>
      <c r="U19" s="27">
        <f t="shared" si="4"/>
        <v>0.80159209928889386</v>
      </c>
      <c r="V19" s="27">
        <f t="shared" si="5"/>
        <v>0.7992695509784985</v>
      </c>
    </row>
    <row r="20" spans="1:22" ht="30" customHeight="1" thickTop="1" thickBot="1">
      <c r="A20" s="3" t="s">
        <v>19</v>
      </c>
      <c r="B20" s="3" t="s">
        <v>37</v>
      </c>
      <c r="C20" s="3" t="s">
        <v>34</v>
      </c>
      <c r="D20" s="3" t="s">
        <v>20</v>
      </c>
      <c r="E20" s="3" t="s">
        <v>20</v>
      </c>
      <c r="F20" s="3" t="s">
        <v>22</v>
      </c>
      <c r="G20" s="3" t="s">
        <v>40</v>
      </c>
      <c r="H20" s="3" t="s">
        <v>41</v>
      </c>
      <c r="I20" s="4" t="s">
        <v>42</v>
      </c>
      <c r="J20" s="5">
        <v>829400000</v>
      </c>
      <c r="K20" s="5">
        <v>0</v>
      </c>
      <c r="L20" s="5">
        <v>0</v>
      </c>
      <c r="M20" s="5">
        <v>829400000</v>
      </c>
      <c r="N20" s="5">
        <v>802458018</v>
      </c>
      <c r="O20" s="5">
        <v>26941982</v>
      </c>
      <c r="P20" s="5">
        <v>802458018</v>
      </c>
      <c r="Q20" s="5">
        <v>802458018</v>
      </c>
      <c r="R20" s="5">
        <v>802458018</v>
      </c>
      <c r="S20" s="8">
        <f t="shared" si="1"/>
        <v>26941982</v>
      </c>
      <c r="T20" s="9">
        <f t="shared" si="3"/>
        <v>0.96751629852905718</v>
      </c>
      <c r="U20" s="9">
        <f t="shared" si="4"/>
        <v>0.96751629852905718</v>
      </c>
      <c r="V20" s="9">
        <f t="shared" si="5"/>
        <v>0.96751629852905718</v>
      </c>
    </row>
    <row r="21" spans="1:22" ht="57.75" customHeight="1" thickTop="1" thickBot="1">
      <c r="A21" s="3" t="s">
        <v>19</v>
      </c>
      <c r="B21" s="3" t="s">
        <v>37</v>
      </c>
      <c r="C21" s="3" t="s">
        <v>26</v>
      </c>
      <c r="D21" s="3" t="s">
        <v>20</v>
      </c>
      <c r="E21" s="3" t="s">
        <v>43</v>
      </c>
      <c r="F21" s="3" t="s">
        <v>22</v>
      </c>
      <c r="G21" s="3" t="s">
        <v>23</v>
      </c>
      <c r="H21" s="3" t="s">
        <v>24</v>
      </c>
      <c r="I21" s="4" t="s">
        <v>44</v>
      </c>
      <c r="J21" s="5">
        <v>54000000</v>
      </c>
      <c r="K21" s="5">
        <v>0</v>
      </c>
      <c r="L21" s="5">
        <v>0</v>
      </c>
      <c r="M21" s="5">
        <v>54000000</v>
      </c>
      <c r="N21" s="5">
        <v>54000000</v>
      </c>
      <c r="O21" s="5">
        <v>0</v>
      </c>
      <c r="P21" s="5">
        <v>54000000</v>
      </c>
      <c r="Q21" s="5">
        <v>0</v>
      </c>
      <c r="R21" s="5">
        <v>0</v>
      </c>
      <c r="S21" s="8">
        <f t="shared" si="1"/>
        <v>0</v>
      </c>
      <c r="T21" s="9">
        <f t="shared" si="3"/>
        <v>1</v>
      </c>
      <c r="U21" s="9">
        <f t="shared" si="4"/>
        <v>0</v>
      </c>
      <c r="V21" s="9">
        <f t="shared" si="5"/>
        <v>0</v>
      </c>
    </row>
    <row r="22" spans="1:22" ht="50.25" customHeight="1" thickTop="1" thickBot="1">
      <c r="A22" s="3" t="s">
        <v>19</v>
      </c>
      <c r="B22" s="3" t="s">
        <v>37</v>
      </c>
      <c r="C22" s="3" t="s">
        <v>26</v>
      </c>
      <c r="D22" s="3" t="s">
        <v>20</v>
      </c>
      <c r="E22" s="3" t="s">
        <v>45</v>
      </c>
      <c r="F22" s="3" t="s">
        <v>22</v>
      </c>
      <c r="G22" s="3" t="s">
        <v>23</v>
      </c>
      <c r="H22" s="3" t="s">
        <v>24</v>
      </c>
      <c r="I22" s="4" t="s">
        <v>46</v>
      </c>
      <c r="J22" s="5">
        <v>1757879305</v>
      </c>
      <c r="K22" s="5">
        <v>0</v>
      </c>
      <c r="L22" s="5">
        <v>0</v>
      </c>
      <c r="M22" s="5">
        <v>1757879305</v>
      </c>
      <c r="N22" s="5">
        <v>1757879305</v>
      </c>
      <c r="O22" s="5">
        <v>0</v>
      </c>
      <c r="P22" s="5">
        <v>1757879305</v>
      </c>
      <c r="Q22" s="5">
        <v>1757879305</v>
      </c>
      <c r="R22" s="5">
        <v>1757879305</v>
      </c>
      <c r="S22" s="8">
        <f t="shared" si="1"/>
        <v>0</v>
      </c>
      <c r="T22" s="9">
        <f t="shared" si="3"/>
        <v>1</v>
      </c>
      <c r="U22" s="9">
        <f t="shared" si="4"/>
        <v>1</v>
      </c>
      <c r="V22" s="9">
        <f t="shared" si="5"/>
        <v>1</v>
      </c>
    </row>
    <row r="23" spans="1:22" ht="30" customHeight="1" thickTop="1" thickBot="1">
      <c r="A23" s="3" t="s">
        <v>19</v>
      </c>
      <c r="B23" s="3" t="s">
        <v>37</v>
      </c>
      <c r="C23" s="3" t="s">
        <v>26</v>
      </c>
      <c r="D23" s="3" t="s">
        <v>20</v>
      </c>
      <c r="E23" s="3" t="s">
        <v>47</v>
      </c>
      <c r="F23" s="3" t="s">
        <v>22</v>
      </c>
      <c r="G23" s="3" t="s">
        <v>23</v>
      </c>
      <c r="H23" s="3" t="s">
        <v>24</v>
      </c>
      <c r="I23" s="4" t="s">
        <v>48</v>
      </c>
      <c r="J23" s="5">
        <v>255390270</v>
      </c>
      <c r="K23" s="5">
        <v>0</v>
      </c>
      <c r="L23" s="5">
        <v>0</v>
      </c>
      <c r="M23" s="5">
        <v>255390270</v>
      </c>
      <c r="N23" s="5">
        <v>255390270</v>
      </c>
      <c r="O23" s="5">
        <v>0</v>
      </c>
      <c r="P23" s="5">
        <v>255390270</v>
      </c>
      <c r="Q23" s="5">
        <v>255390270</v>
      </c>
      <c r="R23" s="5">
        <v>255390270</v>
      </c>
      <c r="S23" s="8">
        <f t="shared" si="1"/>
        <v>0</v>
      </c>
      <c r="T23" s="9">
        <f t="shared" si="3"/>
        <v>1</v>
      </c>
      <c r="U23" s="9">
        <f t="shared" si="4"/>
        <v>1</v>
      </c>
      <c r="V23" s="9">
        <f t="shared" si="5"/>
        <v>1</v>
      </c>
    </row>
    <row r="24" spans="1:22" ht="45.75" customHeight="1" thickTop="1" thickBot="1">
      <c r="A24" s="3" t="s">
        <v>19</v>
      </c>
      <c r="B24" s="3" t="s">
        <v>37</v>
      </c>
      <c r="C24" s="3" t="s">
        <v>26</v>
      </c>
      <c r="D24" s="3" t="s">
        <v>20</v>
      </c>
      <c r="E24" s="3" t="s">
        <v>49</v>
      </c>
      <c r="F24" s="3" t="s">
        <v>22</v>
      </c>
      <c r="G24" s="3" t="s">
        <v>23</v>
      </c>
      <c r="H24" s="3" t="s">
        <v>24</v>
      </c>
      <c r="I24" s="4" t="s">
        <v>50</v>
      </c>
      <c r="J24" s="5">
        <v>6879700800</v>
      </c>
      <c r="K24" s="5">
        <v>0</v>
      </c>
      <c r="L24" s="5">
        <v>0</v>
      </c>
      <c r="M24" s="5">
        <v>6879700800</v>
      </c>
      <c r="N24" s="5">
        <v>6879700800</v>
      </c>
      <c r="O24" s="5">
        <v>0</v>
      </c>
      <c r="P24" s="5">
        <v>6879700800</v>
      </c>
      <c r="Q24" s="5">
        <v>6879700800</v>
      </c>
      <c r="R24" s="5">
        <v>6879700800</v>
      </c>
      <c r="S24" s="8">
        <f t="shared" si="1"/>
        <v>0</v>
      </c>
      <c r="T24" s="9">
        <f t="shared" si="3"/>
        <v>1</v>
      </c>
      <c r="U24" s="9">
        <f t="shared" si="4"/>
        <v>1</v>
      </c>
      <c r="V24" s="9">
        <f t="shared" si="5"/>
        <v>1</v>
      </c>
    </row>
    <row r="25" spans="1:22" ht="46.5" customHeight="1" thickTop="1" thickBot="1">
      <c r="A25" s="3" t="s">
        <v>19</v>
      </c>
      <c r="B25" s="3" t="s">
        <v>37</v>
      </c>
      <c r="C25" s="3" t="s">
        <v>26</v>
      </c>
      <c r="D25" s="3" t="s">
        <v>20</v>
      </c>
      <c r="E25" s="3" t="s">
        <v>51</v>
      </c>
      <c r="F25" s="3" t="s">
        <v>22</v>
      </c>
      <c r="G25" s="3" t="s">
        <v>23</v>
      </c>
      <c r="H25" s="3" t="s">
        <v>24</v>
      </c>
      <c r="I25" s="4" t="s">
        <v>52</v>
      </c>
      <c r="J25" s="5">
        <v>1427206966</v>
      </c>
      <c r="K25" s="5">
        <v>0</v>
      </c>
      <c r="L25" s="5">
        <v>0</v>
      </c>
      <c r="M25" s="5">
        <v>1427206966</v>
      </c>
      <c r="N25" s="5">
        <v>1427206966</v>
      </c>
      <c r="O25" s="5">
        <v>0</v>
      </c>
      <c r="P25" s="5">
        <v>1427206966</v>
      </c>
      <c r="Q25" s="5">
        <v>1423518381</v>
      </c>
      <c r="R25" s="5">
        <v>1423518381</v>
      </c>
      <c r="S25" s="8">
        <f t="shared" si="1"/>
        <v>0</v>
      </c>
      <c r="T25" s="9">
        <f t="shared" si="3"/>
        <v>1</v>
      </c>
      <c r="U25" s="9">
        <f t="shared" si="4"/>
        <v>0.99741552200355499</v>
      </c>
      <c r="V25" s="9">
        <f t="shared" si="5"/>
        <v>0.99741552200355499</v>
      </c>
    </row>
    <row r="26" spans="1:22" ht="30" customHeight="1" thickTop="1" thickBot="1">
      <c r="A26" s="3" t="s">
        <v>19</v>
      </c>
      <c r="B26" s="3" t="s">
        <v>37</v>
      </c>
      <c r="C26" s="3" t="s">
        <v>28</v>
      </c>
      <c r="D26" s="3" t="s">
        <v>20</v>
      </c>
      <c r="E26" s="3" t="s">
        <v>28</v>
      </c>
      <c r="F26" s="3" t="s">
        <v>22</v>
      </c>
      <c r="G26" s="3" t="s">
        <v>23</v>
      </c>
      <c r="H26" s="3" t="s">
        <v>24</v>
      </c>
      <c r="I26" s="4" t="s">
        <v>53</v>
      </c>
      <c r="J26" s="5">
        <v>630000000</v>
      </c>
      <c r="K26" s="5">
        <v>1114735000</v>
      </c>
      <c r="L26" s="5">
        <v>0</v>
      </c>
      <c r="M26" s="5">
        <v>1744735000</v>
      </c>
      <c r="N26" s="5">
        <v>1456617000</v>
      </c>
      <c r="O26" s="5">
        <v>288118000</v>
      </c>
      <c r="P26" s="5">
        <v>1312100000</v>
      </c>
      <c r="Q26" s="5">
        <v>1312100000</v>
      </c>
      <c r="R26" s="5">
        <v>1312100000</v>
      </c>
      <c r="S26" s="8">
        <f t="shared" si="1"/>
        <v>432635000</v>
      </c>
      <c r="T26" s="9">
        <f t="shared" si="3"/>
        <v>0.75203397650646087</v>
      </c>
      <c r="U26" s="9">
        <f t="shared" si="4"/>
        <v>0.75203397650646087</v>
      </c>
      <c r="V26" s="9">
        <f t="shared" si="5"/>
        <v>0.75203397650646087</v>
      </c>
    </row>
    <row r="27" spans="1:22" ht="30" customHeight="1" thickTop="1" thickBot="1">
      <c r="A27" s="3" t="s">
        <v>19</v>
      </c>
      <c r="B27" s="3" t="s">
        <v>37</v>
      </c>
      <c r="C27" s="3" t="s">
        <v>28</v>
      </c>
      <c r="D27" s="3" t="s">
        <v>20</v>
      </c>
      <c r="E27" s="3" t="s">
        <v>30</v>
      </c>
      <c r="F27" s="3" t="s">
        <v>22</v>
      </c>
      <c r="G27" s="3" t="s">
        <v>23</v>
      </c>
      <c r="H27" s="3" t="s">
        <v>24</v>
      </c>
      <c r="I27" s="4" t="s">
        <v>54</v>
      </c>
      <c r="J27" s="5">
        <v>244000000</v>
      </c>
      <c r="K27" s="5">
        <v>0</v>
      </c>
      <c r="L27" s="5">
        <v>0</v>
      </c>
      <c r="M27" s="5">
        <v>244000000</v>
      </c>
      <c r="N27" s="5">
        <v>145987947.69</v>
      </c>
      <c r="O27" s="5">
        <v>98012052.310000002</v>
      </c>
      <c r="P27" s="5">
        <v>39871740.689999998</v>
      </c>
      <c r="Q27" s="5">
        <v>38757349.689999998</v>
      </c>
      <c r="R27" s="5">
        <v>38757349.689999998</v>
      </c>
      <c r="S27" s="8">
        <f t="shared" si="1"/>
        <v>204128259.31</v>
      </c>
      <c r="T27" s="9">
        <f t="shared" si="3"/>
        <v>0.16340877331967213</v>
      </c>
      <c r="U27" s="9">
        <f t="shared" si="4"/>
        <v>0.15884159709016393</v>
      </c>
      <c r="V27" s="9">
        <f t="shared" si="5"/>
        <v>0.15884159709016393</v>
      </c>
    </row>
    <row r="28" spans="1:22" ht="30" customHeight="1" thickTop="1" thickBot="1">
      <c r="A28" s="3" t="s">
        <v>19</v>
      </c>
      <c r="B28" s="3" t="s">
        <v>37</v>
      </c>
      <c r="C28" s="3" t="s">
        <v>28</v>
      </c>
      <c r="D28" s="3" t="s">
        <v>20</v>
      </c>
      <c r="E28" s="3" t="s">
        <v>55</v>
      </c>
      <c r="F28" s="3" t="s">
        <v>22</v>
      </c>
      <c r="G28" s="3" t="s">
        <v>23</v>
      </c>
      <c r="H28" s="3" t="s">
        <v>24</v>
      </c>
      <c r="I28" s="4" t="s">
        <v>56</v>
      </c>
      <c r="J28" s="5">
        <v>1700000000</v>
      </c>
      <c r="K28" s="5">
        <v>0</v>
      </c>
      <c r="L28" s="5">
        <v>1114735000</v>
      </c>
      <c r="M28" s="5">
        <v>585265000</v>
      </c>
      <c r="N28" s="5">
        <v>27000000</v>
      </c>
      <c r="O28" s="5">
        <v>558265000</v>
      </c>
      <c r="P28" s="5">
        <v>14299861</v>
      </c>
      <c r="Q28" s="5">
        <v>14299861</v>
      </c>
      <c r="R28" s="5">
        <v>14299861</v>
      </c>
      <c r="S28" s="8">
        <f t="shared" si="1"/>
        <v>570965139</v>
      </c>
      <c r="T28" s="9">
        <f t="shared" si="3"/>
        <v>2.4433138834545034E-2</v>
      </c>
      <c r="U28" s="9">
        <f t="shared" si="4"/>
        <v>2.4433138834545034E-2</v>
      </c>
      <c r="V28" s="9">
        <f t="shared" si="5"/>
        <v>2.4433138834545034E-2</v>
      </c>
    </row>
    <row r="29" spans="1:22" ht="48.75" customHeight="1" thickTop="1" thickBot="1">
      <c r="A29" s="3" t="s">
        <v>19</v>
      </c>
      <c r="B29" s="3" t="s">
        <v>37</v>
      </c>
      <c r="C29" s="3" t="s">
        <v>28</v>
      </c>
      <c r="D29" s="3" t="s">
        <v>20</v>
      </c>
      <c r="E29" s="3" t="s">
        <v>57</v>
      </c>
      <c r="F29" s="3" t="s">
        <v>22</v>
      </c>
      <c r="G29" s="3" t="s">
        <v>23</v>
      </c>
      <c r="H29" s="3" t="s">
        <v>24</v>
      </c>
      <c r="I29" s="4" t="s">
        <v>58</v>
      </c>
      <c r="J29" s="5">
        <v>44000000000</v>
      </c>
      <c r="K29" s="5">
        <v>0</v>
      </c>
      <c r="L29" s="5">
        <v>0</v>
      </c>
      <c r="M29" s="5">
        <v>44000000000</v>
      </c>
      <c r="N29" s="5">
        <v>36764990852</v>
      </c>
      <c r="O29" s="5">
        <v>7235009148</v>
      </c>
      <c r="P29" s="5">
        <v>35615233429</v>
      </c>
      <c r="Q29" s="5">
        <v>35142840477</v>
      </c>
      <c r="R29" s="5">
        <v>34935688962</v>
      </c>
      <c r="S29" s="8">
        <f t="shared" si="1"/>
        <v>8384766571</v>
      </c>
      <c r="T29" s="9">
        <f t="shared" si="3"/>
        <v>0.80943712338636364</v>
      </c>
      <c r="U29" s="9">
        <f t="shared" si="4"/>
        <v>0.79870091993181813</v>
      </c>
      <c r="V29" s="9">
        <f t="shared" si="5"/>
        <v>0.79399293095454548</v>
      </c>
    </row>
    <row r="30" spans="1:22" ht="30" customHeight="1" thickTop="1" thickBot="1">
      <c r="A30" s="3" t="s">
        <v>19</v>
      </c>
      <c r="B30" s="3" t="s">
        <v>37</v>
      </c>
      <c r="C30" s="3" t="s">
        <v>28</v>
      </c>
      <c r="D30" s="3" t="s">
        <v>20</v>
      </c>
      <c r="E30" s="3" t="s">
        <v>59</v>
      </c>
      <c r="F30" s="3" t="s">
        <v>22</v>
      </c>
      <c r="G30" s="3" t="s">
        <v>23</v>
      </c>
      <c r="H30" s="3" t="s">
        <v>24</v>
      </c>
      <c r="I30" s="4" t="s">
        <v>60</v>
      </c>
      <c r="J30" s="5">
        <v>29000000000</v>
      </c>
      <c r="K30" s="5">
        <v>0</v>
      </c>
      <c r="L30" s="5">
        <v>0</v>
      </c>
      <c r="M30" s="5">
        <v>29000000000</v>
      </c>
      <c r="N30" s="5">
        <v>24289825499.549999</v>
      </c>
      <c r="O30" s="5">
        <v>4710174500.4499998</v>
      </c>
      <c r="P30" s="5">
        <v>23868239098.759998</v>
      </c>
      <c r="Q30" s="5">
        <v>23868239098.759998</v>
      </c>
      <c r="R30" s="5">
        <v>23868239098.759998</v>
      </c>
      <c r="S30" s="8">
        <f t="shared" si="1"/>
        <v>5131760901.2400017</v>
      </c>
      <c r="T30" s="9">
        <f t="shared" si="3"/>
        <v>0.8230427275434482</v>
      </c>
      <c r="U30" s="9">
        <f t="shared" si="4"/>
        <v>0.8230427275434482</v>
      </c>
      <c r="V30" s="9">
        <f t="shared" si="5"/>
        <v>0.8230427275434482</v>
      </c>
    </row>
    <row r="31" spans="1:22" ht="39" customHeight="1" thickTop="1" thickBot="1">
      <c r="A31" s="3" t="s">
        <v>19</v>
      </c>
      <c r="B31" s="3" t="s">
        <v>37</v>
      </c>
      <c r="C31" s="3" t="s">
        <v>61</v>
      </c>
      <c r="D31" s="3" t="s">
        <v>20</v>
      </c>
      <c r="E31" s="3" t="s">
        <v>20</v>
      </c>
      <c r="F31" s="3" t="s">
        <v>22</v>
      </c>
      <c r="G31" s="3" t="s">
        <v>23</v>
      </c>
      <c r="H31" s="3" t="s">
        <v>24</v>
      </c>
      <c r="I31" s="4" t="s">
        <v>62</v>
      </c>
      <c r="J31" s="5">
        <v>2413900000</v>
      </c>
      <c r="K31" s="5">
        <v>0</v>
      </c>
      <c r="L31" s="5">
        <v>0</v>
      </c>
      <c r="M31" s="5">
        <v>2413900000</v>
      </c>
      <c r="N31" s="5">
        <v>0</v>
      </c>
      <c r="O31" s="5">
        <v>2413900000</v>
      </c>
      <c r="P31" s="5">
        <v>0</v>
      </c>
      <c r="Q31" s="5">
        <v>0</v>
      </c>
      <c r="R31" s="5">
        <v>0</v>
      </c>
      <c r="S31" s="8">
        <f t="shared" si="1"/>
        <v>2413900000</v>
      </c>
      <c r="T31" s="9">
        <f t="shared" si="3"/>
        <v>0</v>
      </c>
      <c r="U31" s="9">
        <f t="shared" si="4"/>
        <v>0</v>
      </c>
      <c r="V31" s="9">
        <f t="shared" si="5"/>
        <v>0</v>
      </c>
    </row>
    <row r="32" spans="1:22" ht="46.5" customHeight="1" thickTop="1" thickBot="1">
      <c r="A32" s="3" t="s">
        <v>19</v>
      </c>
      <c r="B32" s="3" t="s">
        <v>37</v>
      </c>
      <c r="C32" s="3" t="s">
        <v>61</v>
      </c>
      <c r="D32" s="3" t="s">
        <v>37</v>
      </c>
      <c r="E32" s="3" t="s">
        <v>63</v>
      </c>
      <c r="F32" s="3" t="s">
        <v>22</v>
      </c>
      <c r="G32" s="3" t="s">
        <v>23</v>
      </c>
      <c r="H32" s="3" t="s">
        <v>24</v>
      </c>
      <c r="I32" s="4" t="s">
        <v>64</v>
      </c>
      <c r="J32" s="5">
        <v>0</v>
      </c>
      <c r="K32" s="5">
        <v>727390300</v>
      </c>
      <c r="L32" s="5">
        <v>727390300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8">
        <f t="shared" si="1"/>
        <v>0</v>
      </c>
      <c r="T32" s="9">
        <v>0</v>
      </c>
      <c r="U32" s="9">
        <v>0</v>
      </c>
      <c r="V32" s="9">
        <v>0</v>
      </c>
    </row>
    <row r="33" spans="1:22" ht="30" customHeight="1" thickTop="1" thickBot="1">
      <c r="A33" s="23"/>
      <c r="B33" s="23"/>
      <c r="C33" s="23"/>
      <c r="D33" s="23"/>
      <c r="E33" s="23"/>
      <c r="F33" s="23"/>
      <c r="G33" s="23"/>
      <c r="H33" s="23"/>
      <c r="I33" s="24" t="s">
        <v>111</v>
      </c>
      <c r="J33" s="25">
        <f>SUM(J34:J40)</f>
        <v>199183622659</v>
      </c>
      <c r="K33" s="25">
        <f t="shared" ref="K33:R33" si="9">SUM(K34:K40)</f>
        <v>57023000000</v>
      </c>
      <c r="L33" s="25">
        <f t="shared" si="9"/>
        <v>0</v>
      </c>
      <c r="M33" s="25">
        <f t="shared" si="9"/>
        <v>256206622659</v>
      </c>
      <c r="N33" s="25">
        <f t="shared" si="9"/>
        <v>256206622659</v>
      </c>
      <c r="O33" s="25">
        <f t="shared" si="9"/>
        <v>0</v>
      </c>
      <c r="P33" s="25">
        <f t="shared" si="9"/>
        <v>256206622659</v>
      </c>
      <c r="Q33" s="25">
        <f t="shared" si="9"/>
        <v>196525039479.25</v>
      </c>
      <c r="R33" s="25">
        <f t="shared" si="9"/>
        <v>184525039479.25</v>
      </c>
      <c r="S33" s="26">
        <f t="shared" si="1"/>
        <v>0</v>
      </c>
      <c r="T33" s="27">
        <f t="shared" ref="T33:T61" si="10">+P33/M33</f>
        <v>1</v>
      </c>
      <c r="U33" s="27">
        <f t="shared" ref="U33:U61" si="11">+Q33/M33</f>
        <v>0.76705682874098213</v>
      </c>
      <c r="V33" s="27">
        <f t="shared" ref="V33:V61" si="12">+R33/M33</f>
        <v>0.72021963196808103</v>
      </c>
    </row>
    <row r="34" spans="1:22" ht="64.5" customHeight="1" thickTop="1" thickBot="1">
      <c r="A34" s="3" t="s">
        <v>19</v>
      </c>
      <c r="B34" s="3" t="s">
        <v>26</v>
      </c>
      <c r="C34" s="3" t="s">
        <v>34</v>
      </c>
      <c r="D34" s="3" t="s">
        <v>20</v>
      </c>
      <c r="E34" s="3" t="s">
        <v>57</v>
      </c>
      <c r="F34" s="3" t="s">
        <v>22</v>
      </c>
      <c r="G34" s="3" t="s">
        <v>23</v>
      </c>
      <c r="H34" s="3" t="s">
        <v>24</v>
      </c>
      <c r="I34" s="4" t="s">
        <v>65</v>
      </c>
      <c r="J34" s="5">
        <v>136926822659</v>
      </c>
      <c r="K34" s="5">
        <v>0</v>
      </c>
      <c r="L34" s="5">
        <v>0</v>
      </c>
      <c r="M34" s="5">
        <v>136926822659</v>
      </c>
      <c r="N34" s="5">
        <v>136926822659</v>
      </c>
      <c r="O34" s="5">
        <v>0</v>
      </c>
      <c r="P34" s="5">
        <v>136926822659</v>
      </c>
      <c r="Q34" s="5">
        <v>122268239479.25</v>
      </c>
      <c r="R34" s="5">
        <v>122268239479.25</v>
      </c>
      <c r="S34" s="8">
        <f t="shared" si="1"/>
        <v>0</v>
      </c>
      <c r="T34" s="9">
        <f t="shared" si="10"/>
        <v>1</v>
      </c>
      <c r="U34" s="9">
        <f t="shared" si="11"/>
        <v>0.89294586045967439</v>
      </c>
      <c r="V34" s="9">
        <f t="shared" si="12"/>
        <v>0.89294586045967439</v>
      </c>
    </row>
    <row r="35" spans="1:22" ht="69" customHeight="1" thickTop="1" thickBot="1">
      <c r="A35" s="3" t="s">
        <v>19</v>
      </c>
      <c r="B35" s="3" t="s">
        <v>26</v>
      </c>
      <c r="C35" s="3" t="s">
        <v>34</v>
      </c>
      <c r="D35" s="3" t="s">
        <v>20</v>
      </c>
      <c r="E35" s="3" t="s">
        <v>66</v>
      </c>
      <c r="F35" s="3" t="s">
        <v>22</v>
      </c>
      <c r="G35" s="3" t="s">
        <v>23</v>
      </c>
      <c r="H35" s="3" t="s">
        <v>24</v>
      </c>
      <c r="I35" s="4" t="s">
        <v>67</v>
      </c>
      <c r="J35" s="5">
        <v>28670000000</v>
      </c>
      <c r="K35" s="5">
        <v>0</v>
      </c>
      <c r="L35" s="5">
        <v>0</v>
      </c>
      <c r="M35" s="5">
        <v>28670000000</v>
      </c>
      <c r="N35" s="5">
        <v>28670000000</v>
      </c>
      <c r="O35" s="5">
        <v>0</v>
      </c>
      <c r="P35" s="5">
        <v>28670000000</v>
      </c>
      <c r="Q35" s="5">
        <v>28670000000</v>
      </c>
      <c r="R35" s="5">
        <v>28670000000</v>
      </c>
      <c r="S35" s="8">
        <f t="shared" si="1"/>
        <v>0</v>
      </c>
      <c r="T35" s="9">
        <f t="shared" si="10"/>
        <v>1</v>
      </c>
      <c r="U35" s="9">
        <f t="shared" si="11"/>
        <v>1</v>
      </c>
      <c r="V35" s="9">
        <f t="shared" si="12"/>
        <v>1</v>
      </c>
    </row>
    <row r="36" spans="1:22" ht="72" customHeight="1" thickTop="1" thickBot="1">
      <c r="A36" s="3" t="s">
        <v>19</v>
      </c>
      <c r="B36" s="3" t="s">
        <v>26</v>
      </c>
      <c r="C36" s="3" t="s">
        <v>34</v>
      </c>
      <c r="D36" s="3" t="s">
        <v>20</v>
      </c>
      <c r="E36" s="3" t="s">
        <v>66</v>
      </c>
      <c r="F36" s="3" t="s">
        <v>22</v>
      </c>
      <c r="G36" s="3" t="s">
        <v>40</v>
      </c>
      <c r="H36" s="3" t="s">
        <v>24</v>
      </c>
      <c r="I36" s="4" t="s">
        <v>67</v>
      </c>
      <c r="J36" s="5">
        <v>0</v>
      </c>
      <c r="K36" s="5">
        <v>25023000000</v>
      </c>
      <c r="L36" s="5">
        <v>0</v>
      </c>
      <c r="M36" s="5">
        <v>25023000000</v>
      </c>
      <c r="N36" s="5">
        <v>25023000000</v>
      </c>
      <c r="O36" s="5">
        <v>0</v>
      </c>
      <c r="P36" s="5">
        <v>25023000000</v>
      </c>
      <c r="Q36" s="5">
        <v>0</v>
      </c>
      <c r="R36" s="5">
        <v>0</v>
      </c>
      <c r="S36" s="8">
        <f t="shared" si="1"/>
        <v>0</v>
      </c>
      <c r="T36" s="9">
        <f t="shared" si="10"/>
        <v>1</v>
      </c>
      <c r="U36" s="9">
        <f t="shared" si="11"/>
        <v>0</v>
      </c>
      <c r="V36" s="9">
        <f t="shared" si="12"/>
        <v>0</v>
      </c>
    </row>
    <row r="37" spans="1:22" ht="68.25" customHeight="1" thickTop="1" thickBot="1">
      <c r="A37" s="3" t="s">
        <v>19</v>
      </c>
      <c r="B37" s="3" t="s">
        <v>26</v>
      </c>
      <c r="C37" s="3" t="s">
        <v>34</v>
      </c>
      <c r="D37" s="3" t="s">
        <v>20</v>
      </c>
      <c r="E37" s="3" t="s">
        <v>68</v>
      </c>
      <c r="F37" s="3" t="s">
        <v>22</v>
      </c>
      <c r="G37" s="3" t="s">
        <v>23</v>
      </c>
      <c r="H37" s="3" t="s">
        <v>24</v>
      </c>
      <c r="I37" s="4" t="s">
        <v>69</v>
      </c>
      <c r="J37" s="5">
        <v>0</v>
      </c>
      <c r="K37" s="5">
        <v>7000000000</v>
      </c>
      <c r="L37" s="5">
        <v>0</v>
      </c>
      <c r="M37" s="5">
        <v>7000000000</v>
      </c>
      <c r="N37" s="5">
        <v>7000000000</v>
      </c>
      <c r="O37" s="5">
        <v>0</v>
      </c>
      <c r="P37" s="5">
        <v>7000000000</v>
      </c>
      <c r="Q37" s="5">
        <v>7000000000</v>
      </c>
      <c r="R37" s="5">
        <v>0</v>
      </c>
      <c r="S37" s="8">
        <f t="shared" si="1"/>
        <v>0</v>
      </c>
      <c r="T37" s="9">
        <f t="shared" si="10"/>
        <v>1</v>
      </c>
      <c r="U37" s="9">
        <f t="shared" si="11"/>
        <v>1</v>
      </c>
      <c r="V37" s="9">
        <f t="shared" si="12"/>
        <v>0</v>
      </c>
    </row>
    <row r="38" spans="1:22" ht="69.75" customHeight="1" thickTop="1" thickBot="1">
      <c r="A38" s="3" t="s">
        <v>19</v>
      </c>
      <c r="B38" s="3" t="s">
        <v>26</v>
      </c>
      <c r="C38" s="3" t="s">
        <v>34</v>
      </c>
      <c r="D38" s="3" t="s">
        <v>20</v>
      </c>
      <c r="E38" s="3" t="s">
        <v>68</v>
      </c>
      <c r="F38" s="3" t="s">
        <v>22</v>
      </c>
      <c r="G38" s="3" t="s">
        <v>40</v>
      </c>
      <c r="H38" s="3" t="s">
        <v>24</v>
      </c>
      <c r="I38" s="4" t="s">
        <v>69</v>
      </c>
      <c r="J38" s="5">
        <v>0</v>
      </c>
      <c r="K38" s="5">
        <v>5000000000</v>
      </c>
      <c r="L38" s="5">
        <v>0</v>
      </c>
      <c r="M38" s="5">
        <v>5000000000</v>
      </c>
      <c r="N38" s="5">
        <v>5000000000</v>
      </c>
      <c r="O38" s="5">
        <v>0</v>
      </c>
      <c r="P38" s="5">
        <v>5000000000</v>
      </c>
      <c r="Q38" s="5">
        <v>5000000000</v>
      </c>
      <c r="R38" s="5">
        <v>0</v>
      </c>
      <c r="S38" s="8">
        <f t="shared" ref="S38:S69" si="13">+M38-P38</f>
        <v>0</v>
      </c>
      <c r="T38" s="9">
        <f t="shared" si="10"/>
        <v>1</v>
      </c>
      <c r="U38" s="9">
        <f t="shared" si="11"/>
        <v>1</v>
      </c>
      <c r="V38" s="9">
        <f t="shared" si="12"/>
        <v>0</v>
      </c>
    </row>
    <row r="39" spans="1:22" ht="69.75" customHeight="1" thickTop="1" thickBot="1">
      <c r="A39" s="3" t="s">
        <v>19</v>
      </c>
      <c r="B39" s="3" t="s">
        <v>26</v>
      </c>
      <c r="C39" s="3" t="s">
        <v>34</v>
      </c>
      <c r="D39" s="3" t="s">
        <v>20</v>
      </c>
      <c r="E39" s="3" t="s">
        <v>68</v>
      </c>
      <c r="F39" s="3" t="s">
        <v>22</v>
      </c>
      <c r="G39" s="3" t="s">
        <v>40</v>
      </c>
      <c r="H39" s="3" t="s">
        <v>41</v>
      </c>
      <c r="I39" s="4" t="s">
        <v>69</v>
      </c>
      <c r="J39" s="5">
        <v>30586800000</v>
      </c>
      <c r="K39" s="5">
        <v>10000000000</v>
      </c>
      <c r="L39" s="5">
        <v>0</v>
      </c>
      <c r="M39" s="5">
        <v>40586800000</v>
      </c>
      <c r="N39" s="5">
        <v>40586800000</v>
      </c>
      <c r="O39" s="5">
        <v>0</v>
      </c>
      <c r="P39" s="5">
        <v>40586800000</v>
      </c>
      <c r="Q39" s="5">
        <v>30586800000</v>
      </c>
      <c r="R39" s="5">
        <v>30586800000</v>
      </c>
      <c r="S39" s="8">
        <f t="shared" si="13"/>
        <v>0</v>
      </c>
      <c r="T39" s="9">
        <f t="shared" si="10"/>
        <v>1</v>
      </c>
      <c r="U39" s="9">
        <f t="shared" si="11"/>
        <v>0.75361447564232709</v>
      </c>
      <c r="V39" s="9">
        <f t="shared" si="12"/>
        <v>0.75361447564232709</v>
      </c>
    </row>
    <row r="40" spans="1:22" ht="54.95" customHeight="1" thickTop="1" thickBot="1">
      <c r="A40" s="3" t="s">
        <v>19</v>
      </c>
      <c r="B40" s="3" t="s">
        <v>26</v>
      </c>
      <c r="C40" s="3" t="s">
        <v>34</v>
      </c>
      <c r="D40" s="3" t="s">
        <v>20</v>
      </c>
      <c r="E40" s="3" t="s">
        <v>70</v>
      </c>
      <c r="F40" s="3" t="s">
        <v>22</v>
      </c>
      <c r="G40" s="3" t="s">
        <v>23</v>
      </c>
      <c r="H40" s="3" t="s">
        <v>24</v>
      </c>
      <c r="I40" s="4" t="s">
        <v>71</v>
      </c>
      <c r="J40" s="5">
        <v>3000000000</v>
      </c>
      <c r="K40" s="5">
        <v>10000000000</v>
      </c>
      <c r="L40" s="5">
        <v>0</v>
      </c>
      <c r="M40" s="5">
        <v>13000000000</v>
      </c>
      <c r="N40" s="5">
        <v>13000000000</v>
      </c>
      <c r="O40" s="5">
        <v>0</v>
      </c>
      <c r="P40" s="5">
        <v>13000000000</v>
      </c>
      <c r="Q40" s="5">
        <v>3000000000</v>
      </c>
      <c r="R40" s="5">
        <v>3000000000</v>
      </c>
      <c r="S40" s="8">
        <f t="shared" si="13"/>
        <v>0</v>
      </c>
      <c r="T40" s="9">
        <f t="shared" si="10"/>
        <v>1</v>
      </c>
      <c r="U40" s="9">
        <f t="shared" si="11"/>
        <v>0.23076923076923078</v>
      </c>
      <c r="V40" s="9">
        <f t="shared" si="12"/>
        <v>0.23076923076923078</v>
      </c>
    </row>
    <row r="41" spans="1:22" ht="54.95" customHeight="1" thickTop="1" thickBot="1">
      <c r="A41" s="10" t="s">
        <v>72</v>
      </c>
      <c r="B41" s="10"/>
      <c r="C41" s="10"/>
      <c r="D41" s="10"/>
      <c r="E41" s="10"/>
      <c r="F41" s="10"/>
      <c r="G41" s="10"/>
      <c r="H41" s="10"/>
      <c r="I41" s="11" t="s">
        <v>108</v>
      </c>
      <c r="J41" s="12">
        <f>SUM(J42:J68)</f>
        <v>188620000000</v>
      </c>
      <c r="K41" s="12">
        <f t="shared" ref="K41:R41" si="14">SUM(K42:K68)</f>
        <v>52828899946</v>
      </c>
      <c r="L41" s="12">
        <f t="shared" si="14"/>
        <v>22338899945</v>
      </c>
      <c r="M41" s="12">
        <f t="shared" si="14"/>
        <v>219110000001</v>
      </c>
      <c r="N41" s="12">
        <f t="shared" si="14"/>
        <v>217934570593.76001</v>
      </c>
      <c r="O41" s="12">
        <f t="shared" si="14"/>
        <v>1175429407.2399998</v>
      </c>
      <c r="P41" s="12">
        <f t="shared" si="14"/>
        <v>216720974802.60001</v>
      </c>
      <c r="Q41" s="12">
        <f t="shared" si="14"/>
        <v>181968850313.72998</v>
      </c>
      <c r="R41" s="12">
        <f t="shared" si="14"/>
        <v>65935489766.739998</v>
      </c>
      <c r="S41" s="21">
        <f t="shared" si="13"/>
        <v>2389025198.3999939</v>
      </c>
      <c r="T41" s="22">
        <f t="shared" si="10"/>
        <v>0.98909668569034237</v>
      </c>
      <c r="U41" s="22">
        <f t="shared" si="11"/>
        <v>0.83049085077312534</v>
      </c>
      <c r="V41" s="22">
        <f t="shared" si="12"/>
        <v>0.30092414662242284</v>
      </c>
    </row>
    <row r="42" spans="1:22" ht="54.95" customHeight="1" thickTop="1" thickBot="1">
      <c r="A42" s="3" t="s">
        <v>72</v>
      </c>
      <c r="B42" s="3" t="s">
        <v>73</v>
      </c>
      <c r="C42" s="3" t="s">
        <v>74</v>
      </c>
      <c r="D42" s="3" t="s">
        <v>20</v>
      </c>
      <c r="E42" s="3"/>
      <c r="F42" s="3" t="s">
        <v>22</v>
      </c>
      <c r="G42" s="3" t="s">
        <v>23</v>
      </c>
      <c r="H42" s="3" t="s">
        <v>24</v>
      </c>
      <c r="I42" s="4" t="s">
        <v>75</v>
      </c>
      <c r="J42" s="5">
        <v>2548500000</v>
      </c>
      <c r="K42" s="5">
        <v>0</v>
      </c>
      <c r="L42" s="5">
        <v>0</v>
      </c>
      <c r="M42" s="5">
        <v>2548500000</v>
      </c>
      <c r="N42" s="5">
        <v>2313727609.96</v>
      </c>
      <c r="O42" s="5">
        <v>234772390.03999999</v>
      </c>
      <c r="P42" s="5">
        <v>2310128714.46</v>
      </c>
      <c r="Q42" s="5">
        <v>2127876160.46</v>
      </c>
      <c r="R42" s="5">
        <v>2122799961.46</v>
      </c>
      <c r="S42" s="8">
        <f t="shared" si="13"/>
        <v>238371285.53999996</v>
      </c>
      <c r="T42" s="9">
        <f t="shared" si="10"/>
        <v>0.9064660445203061</v>
      </c>
      <c r="U42" s="9">
        <f t="shared" si="11"/>
        <v>0.83495238785952519</v>
      </c>
      <c r="V42" s="9">
        <f t="shared" si="12"/>
        <v>0.83296054991563662</v>
      </c>
    </row>
    <row r="43" spans="1:22" ht="54.95" customHeight="1" thickTop="1" thickBot="1">
      <c r="A43" s="3" t="s">
        <v>72</v>
      </c>
      <c r="B43" s="3" t="s">
        <v>73</v>
      </c>
      <c r="C43" s="3" t="s">
        <v>74</v>
      </c>
      <c r="D43" s="3" t="s">
        <v>20</v>
      </c>
      <c r="E43" s="3"/>
      <c r="F43" s="3" t="s">
        <v>22</v>
      </c>
      <c r="G43" s="3" t="s">
        <v>76</v>
      </c>
      <c r="H43" s="3" t="s">
        <v>24</v>
      </c>
      <c r="I43" s="4" t="s">
        <v>75</v>
      </c>
      <c r="J43" s="5">
        <v>2548500000</v>
      </c>
      <c r="K43" s="5">
        <v>0</v>
      </c>
      <c r="L43" s="5">
        <v>0</v>
      </c>
      <c r="M43" s="5">
        <v>2548500000</v>
      </c>
      <c r="N43" s="5">
        <v>2325820446.3600001</v>
      </c>
      <c r="O43" s="5">
        <v>222679553.63999999</v>
      </c>
      <c r="P43" s="5">
        <v>2229946337</v>
      </c>
      <c r="Q43" s="5">
        <v>1014202281</v>
      </c>
      <c r="R43" s="5">
        <v>1014202281</v>
      </c>
      <c r="S43" s="8">
        <f t="shared" si="13"/>
        <v>318553663</v>
      </c>
      <c r="T43" s="9">
        <f t="shared" si="10"/>
        <v>0.87500346752991953</v>
      </c>
      <c r="U43" s="9">
        <f t="shared" si="11"/>
        <v>0.39796047910535609</v>
      </c>
      <c r="V43" s="9">
        <f t="shared" si="12"/>
        <v>0.39796047910535609</v>
      </c>
    </row>
    <row r="44" spans="1:22" ht="54.95" customHeight="1" thickTop="1" thickBot="1">
      <c r="A44" s="3" t="s">
        <v>72</v>
      </c>
      <c r="B44" s="3" t="s">
        <v>77</v>
      </c>
      <c r="C44" s="3" t="s">
        <v>74</v>
      </c>
      <c r="D44" s="3" t="s">
        <v>20</v>
      </c>
      <c r="E44" s="3"/>
      <c r="F44" s="3" t="s">
        <v>22</v>
      </c>
      <c r="G44" s="3" t="s">
        <v>23</v>
      </c>
      <c r="H44" s="3" t="s">
        <v>24</v>
      </c>
      <c r="I44" s="4" t="s">
        <v>78</v>
      </c>
      <c r="J44" s="5">
        <v>3234883561</v>
      </c>
      <c r="K44" s="5">
        <v>0</v>
      </c>
      <c r="L44" s="5">
        <v>0</v>
      </c>
      <c r="M44" s="5">
        <v>3234883561</v>
      </c>
      <c r="N44" s="5">
        <v>3234883561</v>
      </c>
      <c r="O44" s="5">
        <v>0</v>
      </c>
      <c r="P44" s="5">
        <v>3234883561</v>
      </c>
      <c r="Q44" s="5">
        <v>3234883561</v>
      </c>
      <c r="R44" s="5">
        <v>3234883561</v>
      </c>
      <c r="S44" s="8">
        <f t="shared" si="13"/>
        <v>0</v>
      </c>
      <c r="T44" s="9">
        <f t="shared" si="10"/>
        <v>1</v>
      </c>
      <c r="U44" s="9">
        <f t="shared" si="11"/>
        <v>1</v>
      </c>
      <c r="V44" s="9">
        <f t="shared" si="12"/>
        <v>1</v>
      </c>
    </row>
    <row r="45" spans="1:22" ht="54.95" customHeight="1" thickTop="1" thickBot="1">
      <c r="A45" s="3" t="s">
        <v>72</v>
      </c>
      <c r="B45" s="3" t="s">
        <v>77</v>
      </c>
      <c r="C45" s="3" t="s">
        <v>74</v>
      </c>
      <c r="D45" s="3" t="s">
        <v>20</v>
      </c>
      <c r="E45" s="3"/>
      <c r="F45" s="3" t="s">
        <v>22</v>
      </c>
      <c r="G45" s="3" t="s">
        <v>76</v>
      </c>
      <c r="H45" s="3" t="s">
        <v>24</v>
      </c>
      <c r="I45" s="4" t="s">
        <v>78</v>
      </c>
      <c r="J45" s="5">
        <v>9765116439</v>
      </c>
      <c r="K45" s="5">
        <v>0</v>
      </c>
      <c r="L45" s="5">
        <v>0</v>
      </c>
      <c r="M45" s="5">
        <v>9765116439</v>
      </c>
      <c r="N45" s="5">
        <v>9765116439</v>
      </c>
      <c r="O45" s="5">
        <v>0</v>
      </c>
      <c r="P45" s="5">
        <v>9765116439</v>
      </c>
      <c r="Q45" s="5">
        <v>9765116439</v>
      </c>
      <c r="R45" s="5">
        <v>9765116439</v>
      </c>
      <c r="S45" s="8">
        <f t="shared" si="13"/>
        <v>0</v>
      </c>
      <c r="T45" s="9">
        <f t="shared" si="10"/>
        <v>1</v>
      </c>
      <c r="U45" s="9">
        <f t="shared" si="11"/>
        <v>1</v>
      </c>
      <c r="V45" s="9">
        <f t="shared" si="12"/>
        <v>1</v>
      </c>
    </row>
    <row r="46" spans="1:22" ht="54.95" customHeight="1" thickTop="1" thickBot="1">
      <c r="A46" s="3" t="s">
        <v>72</v>
      </c>
      <c r="B46" s="3" t="s">
        <v>77</v>
      </c>
      <c r="C46" s="3" t="s">
        <v>74</v>
      </c>
      <c r="D46" s="3" t="s">
        <v>34</v>
      </c>
      <c r="E46" s="3"/>
      <c r="F46" s="3" t="s">
        <v>22</v>
      </c>
      <c r="G46" s="3" t="s">
        <v>23</v>
      </c>
      <c r="H46" s="3" t="s">
        <v>24</v>
      </c>
      <c r="I46" s="4" t="s">
        <v>79</v>
      </c>
      <c r="J46" s="5">
        <v>112832404731</v>
      </c>
      <c r="K46" s="5">
        <v>0</v>
      </c>
      <c r="L46" s="5">
        <v>0</v>
      </c>
      <c r="M46" s="5">
        <v>112832404731</v>
      </c>
      <c r="N46" s="5">
        <v>112832404731</v>
      </c>
      <c r="O46" s="5">
        <v>0</v>
      </c>
      <c r="P46" s="5">
        <v>112832404731</v>
      </c>
      <c r="Q46" s="5">
        <v>112832404731</v>
      </c>
      <c r="R46" s="5">
        <v>4000749125.0100002</v>
      </c>
      <c r="S46" s="8">
        <f t="shared" si="13"/>
        <v>0</v>
      </c>
      <c r="T46" s="9">
        <f t="shared" si="10"/>
        <v>1</v>
      </c>
      <c r="U46" s="9">
        <f t="shared" si="11"/>
        <v>1</v>
      </c>
      <c r="V46" s="9">
        <f t="shared" si="12"/>
        <v>3.5457448013698316E-2</v>
      </c>
    </row>
    <row r="47" spans="1:22" ht="54.95" customHeight="1" thickTop="1" thickBot="1">
      <c r="A47" s="3" t="s">
        <v>72</v>
      </c>
      <c r="B47" s="3" t="s">
        <v>77</v>
      </c>
      <c r="C47" s="3" t="s">
        <v>74</v>
      </c>
      <c r="D47" s="3" t="s">
        <v>37</v>
      </c>
      <c r="E47" s="3"/>
      <c r="F47" s="3" t="s">
        <v>22</v>
      </c>
      <c r="G47" s="3" t="s">
        <v>23</v>
      </c>
      <c r="H47" s="3" t="s">
        <v>24</v>
      </c>
      <c r="I47" s="4" t="s">
        <v>80</v>
      </c>
      <c r="J47" s="5">
        <v>550000000</v>
      </c>
      <c r="K47" s="5">
        <v>0</v>
      </c>
      <c r="L47" s="5">
        <v>0</v>
      </c>
      <c r="M47" s="5">
        <v>550000000</v>
      </c>
      <c r="N47" s="5">
        <v>549613124.90999997</v>
      </c>
      <c r="O47" s="5">
        <v>386875.09</v>
      </c>
      <c r="P47" s="5">
        <v>545650844.75999999</v>
      </c>
      <c r="Q47" s="5">
        <v>461058425.75999999</v>
      </c>
      <c r="R47" s="5">
        <v>461058425.75999999</v>
      </c>
      <c r="S47" s="8">
        <f t="shared" si="13"/>
        <v>4349155.2400000095</v>
      </c>
      <c r="T47" s="9">
        <f t="shared" si="10"/>
        <v>0.99209244501818183</v>
      </c>
      <c r="U47" s="9">
        <f t="shared" si="11"/>
        <v>0.8382880468363636</v>
      </c>
      <c r="V47" s="9">
        <f t="shared" si="12"/>
        <v>0.8382880468363636</v>
      </c>
    </row>
    <row r="48" spans="1:22" ht="54.95" customHeight="1" thickTop="1" thickBot="1">
      <c r="A48" s="3" t="s">
        <v>72</v>
      </c>
      <c r="B48" s="3" t="s">
        <v>77</v>
      </c>
      <c r="C48" s="3" t="s">
        <v>74</v>
      </c>
      <c r="D48" s="3" t="s">
        <v>26</v>
      </c>
      <c r="E48" s="3"/>
      <c r="F48" s="3" t="s">
        <v>22</v>
      </c>
      <c r="G48" s="3" t="s">
        <v>23</v>
      </c>
      <c r="H48" s="3" t="s">
        <v>24</v>
      </c>
      <c r="I48" s="4" t="s">
        <v>81</v>
      </c>
      <c r="J48" s="5">
        <v>2154000000</v>
      </c>
      <c r="K48" s="5">
        <v>0</v>
      </c>
      <c r="L48" s="5">
        <v>0</v>
      </c>
      <c r="M48" s="5">
        <v>2154000000</v>
      </c>
      <c r="N48" s="5">
        <v>2140384773.5</v>
      </c>
      <c r="O48" s="5">
        <v>13615226.5</v>
      </c>
      <c r="P48" s="5">
        <v>2094305181.5</v>
      </c>
      <c r="Q48" s="5">
        <v>1622507894.5</v>
      </c>
      <c r="R48" s="5">
        <v>1609545801.5</v>
      </c>
      <c r="S48" s="8">
        <f t="shared" si="13"/>
        <v>59694818.5</v>
      </c>
      <c r="T48" s="9">
        <f t="shared" si="10"/>
        <v>0.97228652808727944</v>
      </c>
      <c r="U48" s="9">
        <f t="shared" si="11"/>
        <v>0.75325343291550606</v>
      </c>
      <c r="V48" s="9">
        <f t="shared" si="12"/>
        <v>0.74723574814298976</v>
      </c>
    </row>
    <row r="49" spans="1:22" ht="54.95" customHeight="1" thickTop="1" thickBot="1">
      <c r="A49" s="3" t="s">
        <v>72</v>
      </c>
      <c r="B49" s="3" t="s">
        <v>77</v>
      </c>
      <c r="C49" s="3" t="s">
        <v>74</v>
      </c>
      <c r="D49" s="3" t="s">
        <v>28</v>
      </c>
      <c r="E49" s="3"/>
      <c r="F49" s="3" t="s">
        <v>22</v>
      </c>
      <c r="G49" s="3" t="s">
        <v>23</v>
      </c>
      <c r="H49" s="3" t="s">
        <v>24</v>
      </c>
      <c r="I49" s="4" t="s">
        <v>82</v>
      </c>
      <c r="J49" s="5">
        <v>500000000</v>
      </c>
      <c r="K49" s="5">
        <v>0</v>
      </c>
      <c r="L49" s="5">
        <v>0</v>
      </c>
      <c r="M49" s="5">
        <v>500000000</v>
      </c>
      <c r="N49" s="5">
        <v>480428805.69999999</v>
      </c>
      <c r="O49" s="5">
        <v>19571194.300000001</v>
      </c>
      <c r="P49" s="5">
        <v>480428805.69999999</v>
      </c>
      <c r="Q49" s="5">
        <v>85353077.700000003</v>
      </c>
      <c r="R49" s="5">
        <v>85353077.700000003</v>
      </c>
      <c r="S49" s="8">
        <f t="shared" si="13"/>
        <v>19571194.300000012</v>
      </c>
      <c r="T49" s="9">
        <f t="shared" si="10"/>
        <v>0.96085761139999992</v>
      </c>
      <c r="U49" s="9">
        <f t="shared" si="11"/>
        <v>0.1707061554</v>
      </c>
      <c r="V49" s="9">
        <f t="shared" si="12"/>
        <v>0.1707061554</v>
      </c>
    </row>
    <row r="50" spans="1:22" ht="54.95" customHeight="1" thickTop="1" thickBot="1">
      <c r="A50" s="3" t="s">
        <v>72</v>
      </c>
      <c r="B50" s="3" t="s">
        <v>77</v>
      </c>
      <c r="C50" s="3" t="s">
        <v>74</v>
      </c>
      <c r="D50" s="3" t="s">
        <v>61</v>
      </c>
      <c r="E50" s="3"/>
      <c r="F50" s="3" t="s">
        <v>22</v>
      </c>
      <c r="G50" s="3" t="s">
        <v>23</v>
      </c>
      <c r="H50" s="3" t="s">
        <v>24</v>
      </c>
      <c r="I50" s="4" t="s">
        <v>83</v>
      </c>
      <c r="J50" s="5">
        <v>1500000000</v>
      </c>
      <c r="K50" s="5">
        <v>0</v>
      </c>
      <c r="L50" s="5">
        <v>0</v>
      </c>
      <c r="M50" s="5">
        <v>1500000000</v>
      </c>
      <c r="N50" s="5">
        <v>1286279199.5999999</v>
      </c>
      <c r="O50" s="5">
        <v>213720800.40000001</v>
      </c>
      <c r="P50" s="5">
        <v>1214450919.5999999</v>
      </c>
      <c r="Q50" s="5">
        <v>814660566.14999998</v>
      </c>
      <c r="R50" s="5">
        <v>337153951.14999998</v>
      </c>
      <c r="S50" s="8">
        <f t="shared" si="13"/>
        <v>285549080.4000001</v>
      </c>
      <c r="T50" s="9">
        <f t="shared" si="10"/>
        <v>0.80963394639999997</v>
      </c>
      <c r="U50" s="9">
        <f t="shared" si="11"/>
        <v>0.54310704409999999</v>
      </c>
      <c r="V50" s="9">
        <f t="shared" si="12"/>
        <v>0.22476930076666665</v>
      </c>
    </row>
    <row r="51" spans="1:22" ht="54.95" customHeight="1" thickTop="1" thickBot="1">
      <c r="A51" s="3" t="s">
        <v>72</v>
      </c>
      <c r="B51" s="3" t="s">
        <v>77</v>
      </c>
      <c r="C51" s="3" t="s">
        <v>74</v>
      </c>
      <c r="D51" s="3" t="s">
        <v>61</v>
      </c>
      <c r="E51" s="3"/>
      <c r="F51" s="3" t="s">
        <v>22</v>
      </c>
      <c r="G51" s="3" t="s">
        <v>76</v>
      </c>
      <c r="H51" s="3" t="s">
        <v>24</v>
      </c>
      <c r="I51" s="4" t="s">
        <v>83</v>
      </c>
      <c r="J51" s="5">
        <v>1500000000</v>
      </c>
      <c r="K51" s="5">
        <v>0</v>
      </c>
      <c r="L51" s="5">
        <v>0</v>
      </c>
      <c r="M51" s="5">
        <v>1500000000</v>
      </c>
      <c r="N51" s="5">
        <v>1500000000</v>
      </c>
      <c r="O51" s="5">
        <v>0</v>
      </c>
      <c r="P51" s="5">
        <v>1500000000</v>
      </c>
      <c r="Q51" s="5">
        <v>1500000000</v>
      </c>
      <c r="R51" s="5">
        <v>0</v>
      </c>
      <c r="S51" s="8">
        <f t="shared" si="13"/>
        <v>0</v>
      </c>
      <c r="T51" s="9">
        <f t="shared" si="10"/>
        <v>1</v>
      </c>
      <c r="U51" s="9">
        <f t="shared" si="11"/>
        <v>1</v>
      </c>
      <c r="V51" s="9">
        <f t="shared" si="12"/>
        <v>0</v>
      </c>
    </row>
    <row r="52" spans="1:22" ht="54.95" customHeight="1" thickTop="1" thickBot="1">
      <c r="A52" s="3" t="s">
        <v>72</v>
      </c>
      <c r="B52" s="3" t="s">
        <v>77</v>
      </c>
      <c r="C52" s="3" t="s">
        <v>74</v>
      </c>
      <c r="D52" s="3" t="s">
        <v>84</v>
      </c>
      <c r="E52" s="3"/>
      <c r="F52" s="3" t="s">
        <v>22</v>
      </c>
      <c r="G52" s="3" t="s">
        <v>23</v>
      </c>
      <c r="H52" s="3" t="s">
        <v>24</v>
      </c>
      <c r="I52" s="4" t="s">
        <v>85</v>
      </c>
      <c r="J52" s="5">
        <v>880000000</v>
      </c>
      <c r="K52" s="5">
        <v>0</v>
      </c>
      <c r="L52" s="5">
        <v>0</v>
      </c>
      <c r="M52" s="5">
        <v>880000000</v>
      </c>
      <c r="N52" s="5">
        <v>849923021.82000005</v>
      </c>
      <c r="O52" s="5">
        <v>30076978.18</v>
      </c>
      <c r="P52" s="5">
        <v>849923021.82000005</v>
      </c>
      <c r="Q52" s="5">
        <v>619974818.25</v>
      </c>
      <c r="R52" s="5">
        <v>619974818.25</v>
      </c>
      <c r="S52" s="8">
        <f t="shared" si="13"/>
        <v>30076978.179999948</v>
      </c>
      <c r="T52" s="9">
        <f t="shared" si="10"/>
        <v>0.9658216157045455</v>
      </c>
      <c r="U52" s="9">
        <f t="shared" si="11"/>
        <v>0.70451683892045458</v>
      </c>
      <c r="V52" s="9">
        <f t="shared" si="12"/>
        <v>0.70451683892045458</v>
      </c>
    </row>
    <row r="53" spans="1:22" ht="54.95" customHeight="1" thickTop="1" thickBot="1">
      <c r="A53" s="3" t="s">
        <v>72</v>
      </c>
      <c r="B53" s="3" t="s">
        <v>77</v>
      </c>
      <c r="C53" s="3" t="s">
        <v>74</v>
      </c>
      <c r="D53" s="3" t="s">
        <v>30</v>
      </c>
      <c r="E53" s="3"/>
      <c r="F53" s="3" t="s">
        <v>22</v>
      </c>
      <c r="G53" s="3" t="s">
        <v>23</v>
      </c>
      <c r="H53" s="3" t="s">
        <v>24</v>
      </c>
      <c r="I53" s="4" t="s">
        <v>86</v>
      </c>
      <c r="J53" s="5">
        <v>2000000000</v>
      </c>
      <c r="K53" s="5">
        <v>0</v>
      </c>
      <c r="L53" s="5">
        <v>0</v>
      </c>
      <c r="M53" s="5">
        <v>2000000000</v>
      </c>
      <c r="N53" s="5">
        <v>1997751924.2</v>
      </c>
      <c r="O53" s="5">
        <v>2248075.7999999998</v>
      </c>
      <c r="P53" s="5">
        <v>1991191907.7</v>
      </c>
      <c r="Q53" s="5">
        <v>1647293745.7</v>
      </c>
      <c r="R53" s="5">
        <v>1633651558.7</v>
      </c>
      <c r="S53" s="8">
        <f t="shared" si="13"/>
        <v>8808092.2999999523</v>
      </c>
      <c r="T53" s="9">
        <f t="shared" si="10"/>
        <v>0.99559595384999999</v>
      </c>
      <c r="U53" s="9">
        <f t="shared" si="11"/>
        <v>0.82364687285000004</v>
      </c>
      <c r="V53" s="9">
        <f t="shared" si="12"/>
        <v>0.81682577935</v>
      </c>
    </row>
    <row r="54" spans="1:22" ht="54.95" customHeight="1" thickTop="1" thickBot="1">
      <c r="A54" s="3" t="s">
        <v>72</v>
      </c>
      <c r="B54" s="3" t="s">
        <v>77</v>
      </c>
      <c r="C54" s="3" t="s">
        <v>74</v>
      </c>
      <c r="D54" s="3" t="s">
        <v>32</v>
      </c>
      <c r="E54" s="3"/>
      <c r="F54" s="3" t="s">
        <v>22</v>
      </c>
      <c r="G54" s="3" t="s">
        <v>23</v>
      </c>
      <c r="H54" s="3" t="s">
        <v>24</v>
      </c>
      <c r="I54" s="4" t="s">
        <v>87</v>
      </c>
      <c r="J54" s="5">
        <v>3667681196</v>
      </c>
      <c r="K54" s="5">
        <v>0</v>
      </c>
      <c r="L54" s="5">
        <v>0</v>
      </c>
      <c r="M54" s="5">
        <v>3667681196</v>
      </c>
      <c r="N54" s="5">
        <v>3539108495.3600001</v>
      </c>
      <c r="O54" s="5">
        <v>128572700.64</v>
      </c>
      <c r="P54" s="5">
        <v>3263509386.3600001</v>
      </c>
      <c r="Q54" s="5">
        <v>2156863073.3600001</v>
      </c>
      <c r="R54" s="5">
        <v>2137445920.3599999</v>
      </c>
      <c r="S54" s="8">
        <f t="shared" si="13"/>
        <v>404171809.63999987</v>
      </c>
      <c r="T54" s="9">
        <f t="shared" si="10"/>
        <v>0.88980181535930858</v>
      </c>
      <c r="U54" s="9">
        <f t="shared" si="11"/>
        <v>0.58807266992351759</v>
      </c>
      <c r="V54" s="9">
        <f t="shared" si="12"/>
        <v>0.58277854757145031</v>
      </c>
    </row>
    <row r="55" spans="1:22" ht="54.95" customHeight="1" thickTop="1" thickBot="1">
      <c r="A55" s="3" t="s">
        <v>72</v>
      </c>
      <c r="B55" s="3" t="s">
        <v>77</v>
      </c>
      <c r="C55" s="3" t="s">
        <v>74</v>
      </c>
      <c r="D55" s="3" t="s">
        <v>32</v>
      </c>
      <c r="E55" s="3"/>
      <c r="F55" s="3" t="s">
        <v>22</v>
      </c>
      <c r="G55" s="3" t="s">
        <v>76</v>
      </c>
      <c r="H55" s="3" t="s">
        <v>24</v>
      </c>
      <c r="I55" s="4" t="s">
        <v>87</v>
      </c>
      <c r="J55" s="5">
        <v>10197914073</v>
      </c>
      <c r="K55" s="5">
        <v>0</v>
      </c>
      <c r="L55" s="5">
        <v>0</v>
      </c>
      <c r="M55" s="5">
        <v>10197914073</v>
      </c>
      <c r="N55" s="5">
        <v>10197914064</v>
      </c>
      <c r="O55" s="5">
        <v>9</v>
      </c>
      <c r="P55" s="5">
        <v>10131330373</v>
      </c>
      <c r="Q55" s="5">
        <v>193232365</v>
      </c>
      <c r="R55" s="5">
        <v>193232365</v>
      </c>
      <c r="S55" s="8">
        <f t="shared" si="13"/>
        <v>66583700</v>
      </c>
      <c r="T55" s="9">
        <f t="shared" si="10"/>
        <v>0.99347085104626576</v>
      </c>
      <c r="U55" s="9">
        <f t="shared" si="11"/>
        <v>1.8948224471865484E-2</v>
      </c>
      <c r="V55" s="9">
        <f t="shared" si="12"/>
        <v>1.8948224471865484E-2</v>
      </c>
    </row>
    <row r="56" spans="1:22" ht="54.95" customHeight="1" thickTop="1" thickBot="1">
      <c r="A56" s="3" t="s">
        <v>72</v>
      </c>
      <c r="B56" s="3" t="s">
        <v>77</v>
      </c>
      <c r="C56" s="3" t="s">
        <v>74</v>
      </c>
      <c r="D56" s="3" t="s">
        <v>23</v>
      </c>
      <c r="E56" s="3"/>
      <c r="F56" s="3" t="s">
        <v>22</v>
      </c>
      <c r="G56" s="3" t="s">
        <v>23</v>
      </c>
      <c r="H56" s="3" t="s">
        <v>24</v>
      </c>
      <c r="I56" s="4" t="s">
        <v>88</v>
      </c>
      <c r="J56" s="5">
        <v>3734883562</v>
      </c>
      <c r="K56" s="5">
        <v>0</v>
      </c>
      <c r="L56" s="5">
        <v>0</v>
      </c>
      <c r="M56" s="5">
        <v>3734883562</v>
      </c>
      <c r="N56" s="5">
        <v>3734883562</v>
      </c>
      <c r="O56" s="5">
        <v>0</v>
      </c>
      <c r="P56" s="5">
        <v>3734883562</v>
      </c>
      <c r="Q56" s="5">
        <v>3734883562</v>
      </c>
      <c r="R56" s="5">
        <v>3734883562</v>
      </c>
      <c r="S56" s="8">
        <f t="shared" si="13"/>
        <v>0</v>
      </c>
      <c r="T56" s="9">
        <f t="shared" si="10"/>
        <v>1</v>
      </c>
      <c r="U56" s="9">
        <f t="shared" si="11"/>
        <v>1</v>
      </c>
      <c r="V56" s="9">
        <f t="shared" si="12"/>
        <v>1</v>
      </c>
    </row>
    <row r="57" spans="1:22" ht="54.95" customHeight="1" thickTop="1" thickBot="1">
      <c r="A57" s="3" t="s">
        <v>72</v>
      </c>
      <c r="B57" s="3" t="s">
        <v>77</v>
      </c>
      <c r="C57" s="3" t="s">
        <v>74</v>
      </c>
      <c r="D57" s="3" t="s">
        <v>23</v>
      </c>
      <c r="E57" s="3"/>
      <c r="F57" s="3" t="s">
        <v>22</v>
      </c>
      <c r="G57" s="3" t="s">
        <v>76</v>
      </c>
      <c r="H57" s="3" t="s">
        <v>24</v>
      </c>
      <c r="I57" s="4" t="s">
        <v>88</v>
      </c>
      <c r="J57" s="5">
        <v>10265116438</v>
      </c>
      <c r="K57" s="5">
        <v>0</v>
      </c>
      <c r="L57" s="5">
        <v>0</v>
      </c>
      <c r="M57" s="5">
        <v>10265116438</v>
      </c>
      <c r="N57" s="5">
        <v>10265116438</v>
      </c>
      <c r="O57" s="5">
        <v>0</v>
      </c>
      <c r="P57" s="5">
        <v>10265116438</v>
      </c>
      <c r="Q57" s="5">
        <v>10265116438</v>
      </c>
      <c r="R57" s="5">
        <v>10265116438</v>
      </c>
      <c r="S57" s="8">
        <f t="shared" si="13"/>
        <v>0</v>
      </c>
      <c r="T57" s="9">
        <f t="shared" si="10"/>
        <v>1</v>
      </c>
      <c r="U57" s="9">
        <f t="shared" si="11"/>
        <v>1</v>
      </c>
      <c r="V57" s="9">
        <f t="shared" si="12"/>
        <v>1</v>
      </c>
    </row>
    <row r="58" spans="1:22" ht="54.95" customHeight="1" thickTop="1" thickBot="1">
      <c r="A58" s="3" t="s">
        <v>72</v>
      </c>
      <c r="B58" s="3" t="s">
        <v>77</v>
      </c>
      <c r="C58" s="3" t="s">
        <v>74</v>
      </c>
      <c r="D58" s="3" t="s">
        <v>40</v>
      </c>
      <c r="E58" s="3"/>
      <c r="F58" s="3" t="s">
        <v>22</v>
      </c>
      <c r="G58" s="3" t="s">
        <v>23</v>
      </c>
      <c r="H58" s="3" t="s">
        <v>24</v>
      </c>
      <c r="I58" s="4" t="s">
        <v>89</v>
      </c>
      <c r="J58" s="5">
        <v>3354883562</v>
      </c>
      <c r="K58" s="5">
        <v>0</v>
      </c>
      <c r="L58" s="5">
        <v>0</v>
      </c>
      <c r="M58" s="5">
        <v>3354883562</v>
      </c>
      <c r="N58" s="5">
        <v>3289485669.25</v>
      </c>
      <c r="O58" s="5">
        <v>65397892.75</v>
      </c>
      <c r="P58" s="5">
        <v>3282326313.5</v>
      </c>
      <c r="Q58" s="5">
        <v>2805956189.5</v>
      </c>
      <c r="R58" s="5">
        <v>2780839852.5</v>
      </c>
      <c r="S58" s="8">
        <f t="shared" si="13"/>
        <v>72557248.5</v>
      </c>
      <c r="T58" s="9">
        <f t="shared" si="10"/>
        <v>0.97837264776583022</v>
      </c>
      <c r="U58" s="9">
        <f t="shared" si="11"/>
        <v>0.83637960532592692</v>
      </c>
      <c r="V58" s="9">
        <f t="shared" si="12"/>
        <v>0.82889310496433855</v>
      </c>
    </row>
    <row r="59" spans="1:22" ht="54.95" customHeight="1" thickTop="1" thickBot="1">
      <c r="A59" s="3" t="s">
        <v>72</v>
      </c>
      <c r="B59" s="3" t="s">
        <v>77</v>
      </c>
      <c r="C59" s="3" t="s">
        <v>74</v>
      </c>
      <c r="D59" s="3" t="s">
        <v>40</v>
      </c>
      <c r="E59" s="3"/>
      <c r="F59" s="3" t="s">
        <v>22</v>
      </c>
      <c r="G59" s="3" t="s">
        <v>76</v>
      </c>
      <c r="H59" s="3" t="s">
        <v>24</v>
      </c>
      <c r="I59" s="4" t="s">
        <v>89</v>
      </c>
      <c r="J59" s="5">
        <v>9885116438</v>
      </c>
      <c r="K59" s="5">
        <v>0</v>
      </c>
      <c r="L59" s="5">
        <v>0</v>
      </c>
      <c r="M59" s="5">
        <v>9885116438</v>
      </c>
      <c r="N59" s="5">
        <v>9885042784</v>
      </c>
      <c r="O59" s="5">
        <v>73654</v>
      </c>
      <c r="P59" s="5">
        <v>9883685645</v>
      </c>
      <c r="Q59" s="5">
        <v>6601145860.1499996</v>
      </c>
      <c r="R59" s="5">
        <v>6601145860.1499996</v>
      </c>
      <c r="S59" s="8">
        <f t="shared" si="13"/>
        <v>1430793</v>
      </c>
      <c r="T59" s="9">
        <f t="shared" si="10"/>
        <v>0.9998552578506309</v>
      </c>
      <c r="U59" s="9">
        <f t="shared" si="11"/>
        <v>0.66778635350961757</v>
      </c>
      <c r="V59" s="9">
        <f t="shared" si="12"/>
        <v>0.66778635350961757</v>
      </c>
    </row>
    <row r="60" spans="1:22" ht="54.95" customHeight="1" thickTop="1" thickBot="1">
      <c r="A60" s="3" t="s">
        <v>72</v>
      </c>
      <c r="B60" s="3" t="s">
        <v>77</v>
      </c>
      <c r="C60" s="3" t="s">
        <v>74</v>
      </c>
      <c r="D60" s="3" t="s">
        <v>90</v>
      </c>
      <c r="E60" s="3"/>
      <c r="F60" s="3" t="s">
        <v>22</v>
      </c>
      <c r="G60" s="3" t="s">
        <v>23</v>
      </c>
      <c r="H60" s="3" t="s">
        <v>24</v>
      </c>
      <c r="I60" s="4" t="s">
        <v>91</v>
      </c>
      <c r="J60" s="5">
        <v>3000000000</v>
      </c>
      <c r="K60" s="5">
        <v>0</v>
      </c>
      <c r="L60" s="5">
        <v>0</v>
      </c>
      <c r="M60" s="5">
        <v>3000000000</v>
      </c>
      <c r="N60" s="5">
        <v>2947453044.5</v>
      </c>
      <c r="O60" s="5">
        <v>52546955.5</v>
      </c>
      <c r="P60" s="5">
        <v>2947413448.5</v>
      </c>
      <c r="Q60" s="5">
        <v>1513676257</v>
      </c>
      <c r="R60" s="5">
        <v>1505691900</v>
      </c>
      <c r="S60" s="8">
        <f t="shared" si="13"/>
        <v>52586551.5</v>
      </c>
      <c r="T60" s="9">
        <f t="shared" si="10"/>
        <v>0.98247114950000003</v>
      </c>
      <c r="U60" s="9">
        <f t="shared" si="11"/>
        <v>0.50455875233333336</v>
      </c>
      <c r="V60" s="9">
        <f t="shared" si="12"/>
        <v>0.50189729999999999</v>
      </c>
    </row>
    <row r="61" spans="1:22" ht="54.95" customHeight="1" thickTop="1" thickBot="1">
      <c r="A61" s="3" t="s">
        <v>72</v>
      </c>
      <c r="B61" s="3" t="s">
        <v>77</v>
      </c>
      <c r="C61" s="3" t="s">
        <v>74</v>
      </c>
      <c r="D61" s="3" t="s">
        <v>76</v>
      </c>
      <c r="E61" s="3" t="s">
        <v>0</v>
      </c>
      <c r="F61" s="3" t="s">
        <v>22</v>
      </c>
      <c r="G61" s="3" t="s">
        <v>92</v>
      </c>
      <c r="H61" s="3" t="s">
        <v>24</v>
      </c>
      <c r="I61" s="4" t="s">
        <v>93</v>
      </c>
      <c r="J61" s="5">
        <v>0</v>
      </c>
      <c r="K61" s="5">
        <v>21350000001</v>
      </c>
      <c r="L61" s="5">
        <v>0</v>
      </c>
      <c r="M61" s="5">
        <v>21350000001</v>
      </c>
      <c r="N61" s="5">
        <v>21328109081</v>
      </c>
      <c r="O61" s="5">
        <v>21890920</v>
      </c>
      <c r="P61" s="5">
        <v>21278696881.5</v>
      </c>
      <c r="Q61" s="5">
        <v>10741768578</v>
      </c>
      <c r="R61" s="5">
        <v>10741768578</v>
      </c>
      <c r="S61" s="8">
        <f t="shared" si="13"/>
        <v>71303119.5</v>
      </c>
      <c r="T61" s="9">
        <f t="shared" si="10"/>
        <v>0.99666027543341174</v>
      </c>
      <c r="U61" s="9">
        <f t="shared" si="11"/>
        <v>0.50312733384060293</v>
      </c>
      <c r="V61" s="9">
        <f t="shared" si="12"/>
        <v>0.50312733384060293</v>
      </c>
    </row>
    <row r="62" spans="1:22" ht="54.95" customHeight="1" thickTop="1" thickBot="1">
      <c r="A62" s="3" t="s">
        <v>72</v>
      </c>
      <c r="B62" s="3" t="s">
        <v>77</v>
      </c>
      <c r="C62" s="3" t="s">
        <v>74</v>
      </c>
      <c r="D62" s="3" t="s">
        <v>76</v>
      </c>
      <c r="E62" s="3" t="s">
        <v>0</v>
      </c>
      <c r="F62" s="3" t="s">
        <v>94</v>
      </c>
      <c r="G62" s="3" t="s">
        <v>59</v>
      </c>
      <c r="H62" s="3" t="s">
        <v>24</v>
      </c>
      <c r="I62" s="4" t="s">
        <v>93</v>
      </c>
      <c r="J62" s="5">
        <v>0</v>
      </c>
      <c r="K62" s="5">
        <v>21350000001</v>
      </c>
      <c r="L62" s="5">
        <v>21350000001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8">
        <f t="shared" si="13"/>
        <v>0</v>
      </c>
      <c r="T62" s="9">
        <v>0</v>
      </c>
      <c r="U62" s="9">
        <v>0</v>
      </c>
      <c r="V62" s="9">
        <v>0</v>
      </c>
    </row>
    <row r="63" spans="1:22" ht="54.95" customHeight="1" thickTop="1" thickBot="1">
      <c r="A63" s="3" t="s">
        <v>72</v>
      </c>
      <c r="B63" s="3" t="s">
        <v>77</v>
      </c>
      <c r="C63" s="3" t="s">
        <v>74</v>
      </c>
      <c r="D63" s="3" t="s">
        <v>95</v>
      </c>
      <c r="E63" s="3" t="s">
        <v>0</v>
      </c>
      <c r="F63" s="3" t="s">
        <v>22</v>
      </c>
      <c r="G63" s="3" t="s">
        <v>92</v>
      </c>
      <c r="H63" s="3" t="s">
        <v>24</v>
      </c>
      <c r="I63" s="4" t="s">
        <v>96</v>
      </c>
      <c r="J63" s="5">
        <v>0</v>
      </c>
      <c r="K63" s="5">
        <v>8600000000</v>
      </c>
      <c r="L63" s="5">
        <v>0</v>
      </c>
      <c r="M63" s="5">
        <v>8600000000</v>
      </c>
      <c r="N63" s="5">
        <v>8600000000</v>
      </c>
      <c r="O63" s="5">
        <v>0</v>
      </c>
      <c r="P63" s="5">
        <v>8600000000</v>
      </c>
      <c r="Q63" s="5">
        <v>5600000000</v>
      </c>
      <c r="R63" s="5">
        <v>1000000000</v>
      </c>
      <c r="S63" s="8">
        <f t="shared" si="13"/>
        <v>0</v>
      </c>
      <c r="T63" s="9">
        <f t="shared" ref="T63:T69" si="15">+P63/M63</f>
        <v>1</v>
      </c>
      <c r="U63" s="9">
        <f t="shared" ref="U63:U69" si="16">+Q63/M63</f>
        <v>0.65116279069767447</v>
      </c>
      <c r="V63" s="9">
        <f t="shared" ref="V63:V69" si="17">+R63/M63</f>
        <v>0.11627906976744186</v>
      </c>
    </row>
    <row r="64" spans="1:22" ht="54.95" customHeight="1" thickTop="1" thickBot="1">
      <c r="A64" s="3" t="s">
        <v>72</v>
      </c>
      <c r="B64" s="3" t="s">
        <v>77</v>
      </c>
      <c r="C64" s="3" t="s">
        <v>74</v>
      </c>
      <c r="D64" s="3" t="s">
        <v>92</v>
      </c>
      <c r="E64" s="3" t="s">
        <v>0</v>
      </c>
      <c r="F64" s="3" t="s">
        <v>22</v>
      </c>
      <c r="G64" s="3" t="s">
        <v>23</v>
      </c>
      <c r="H64" s="3" t="s">
        <v>24</v>
      </c>
      <c r="I64" s="4" t="s">
        <v>97</v>
      </c>
      <c r="J64" s="5">
        <v>0</v>
      </c>
      <c r="K64" s="5">
        <v>540000000</v>
      </c>
      <c r="L64" s="5">
        <v>0</v>
      </c>
      <c r="M64" s="5">
        <v>540000000</v>
      </c>
      <c r="N64" s="5">
        <v>540000000</v>
      </c>
      <c r="O64" s="5">
        <v>0</v>
      </c>
      <c r="P64" s="5">
        <v>540000000</v>
      </c>
      <c r="Q64" s="5">
        <v>540000000</v>
      </c>
      <c r="R64" s="5">
        <v>0</v>
      </c>
      <c r="S64" s="8">
        <f t="shared" si="13"/>
        <v>0</v>
      </c>
      <c r="T64" s="9">
        <f t="shared" si="15"/>
        <v>1</v>
      </c>
      <c r="U64" s="9">
        <f t="shared" si="16"/>
        <v>1</v>
      </c>
      <c r="V64" s="9">
        <f t="shared" si="17"/>
        <v>0</v>
      </c>
    </row>
    <row r="65" spans="1:23" ht="54.95" customHeight="1" thickTop="1" thickBot="1">
      <c r="A65" s="3" t="s">
        <v>72</v>
      </c>
      <c r="B65" s="3" t="s">
        <v>98</v>
      </c>
      <c r="C65" s="3" t="s">
        <v>74</v>
      </c>
      <c r="D65" s="3" t="s">
        <v>20</v>
      </c>
      <c r="E65" s="3"/>
      <c r="F65" s="3" t="s">
        <v>22</v>
      </c>
      <c r="G65" s="3" t="s">
        <v>23</v>
      </c>
      <c r="H65" s="3" t="s">
        <v>24</v>
      </c>
      <c r="I65" s="4" t="s">
        <v>99</v>
      </c>
      <c r="J65" s="5">
        <v>380000000</v>
      </c>
      <c r="K65" s="5">
        <v>0</v>
      </c>
      <c r="L65" s="5">
        <v>0</v>
      </c>
      <c r="M65" s="5">
        <v>380000000</v>
      </c>
      <c r="N65" s="5">
        <v>379434860.60000002</v>
      </c>
      <c r="O65" s="5">
        <v>565139.4</v>
      </c>
      <c r="P65" s="5">
        <v>379434860.60000002</v>
      </c>
      <c r="Q65" s="5">
        <v>235618820.59999999</v>
      </c>
      <c r="R65" s="5">
        <v>235618820.59999999</v>
      </c>
      <c r="S65" s="8">
        <f t="shared" si="13"/>
        <v>565139.39999997616</v>
      </c>
      <c r="T65" s="9">
        <f t="shared" si="15"/>
        <v>0.99851279105263169</v>
      </c>
      <c r="U65" s="9">
        <f t="shared" si="16"/>
        <v>0.62004952789473677</v>
      </c>
      <c r="V65" s="9">
        <f t="shared" si="17"/>
        <v>0.62004952789473677</v>
      </c>
    </row>
    <row r="66" spans="1:23" ht="69.75" customHeight="1" thickTop="1" thickBot="1">
      <c r="A66" s="3" t="s">
        <v>72</v>
      </c>
      <c r="B66" s="3" t="s">
        <v>98</v>
      </c>
      <c r="C66" s="3" t="s">
        <v>74</v>
      </c>
      <c r="D66" s="3" t="s">
        <v>34</v>
      </c>
      <c r="E66" s="3"/>
      <c r="F66" s="3" t="s">
        <v>22</v>
      </c>
      <c r="G66" s="3" t="s">
        <v>23</v>
      </c>
      <c r="H66" s="3" t="s">
        <v>24</v>
      </c>
      <c r="I66" s="4" t="s">
        <v>100</v>
      </c>
      <c r="J66" s="5">
        <v>250000000</v>
      </c>
      <c r="K66" s="5">
        <v>0</v>
      </c>
      <c r="L66" s="5">
        <v>0</v>
      </c>
      <c r="M66" s="5">
        <v>250000000</v>
      </c>
      <c r="N66" s="5">
        <v>243980626</v>
      </c>
      <c r="O66" s="5">
        <v>6019374</v>
      </c>
      <c r="P66" s="5">
        <v>188783201.59999999</v>
      </c>
      <c r="Q66" s="5">
        <v>180495985.59999999</v>
      </c>
      <c r="R66" s="5">
        <v>180495985.59999999</v>
      </c>
      <c r="S66" s="8">
        <f t="shared" si="13"/>
        <v>61216798.400000006</v>
      </c>
      <c r="T66" s="9">
        <f t="shared" si="15"/>
        <v>0.75513280640000002</v>
      </c>
      <c r="U66" s="9">
        <f t="shared" si="16"/>
        <v>0.72198394239999997</v>
      </c>
      <c r="V66" s="9">
        <f t="shared" si="17"/>
        <v>0.72198394239999997</v>
      </c>
    </row>
    <row r="67" spans="1:23" ht="85.5" customHeight="1" thickTop="1" thickBot="1">
      <c r="A67" s="3" t="s">
        <v>72</v>
      </c>
      <c r="B67" s="3" t="s">
        <v>101</v>
      </c>
      <c r="C67" s="3" t="s">
        <v>74</v>
      </c>
      <c r="D67" s="3" t="s">
        <v>20</v>
      </c>
      <c r="E67" s="3"/>
      <c r="F67" s="3" t="s">
        <v>22</v>
      </c>
      <c r="G67" s="3" t="s">
        <v>23</v>
      </c>
      <c r="H67" s="3" t="s">
        <v>24</v>
      </c>
      <c r="I67" s="4" t="s">
        <v>102</v>
      </c>
      <c r="J67" s="5">
        <v>3871000000</v>
      </c>
      <c r="K67" s="5">
        <v>0</v>
      </c>
      <c r="L67" s="5">
        <v>988899944</v>
      </c>
      <c r="M67" s="5">
        <v>2882100056</v>
      </c>
      <c r="N67" s="5">
        <v>2881500056</v>
      </c>
      <c r="O67" s="5">
        <v>600000</v>
      </c>
      <c r="P67" s="5">
        <v>2595881512</v>
      </c>
      <c r="Q67" s="5">
        <v>1623416292</v>
      </c>
      <c r="R67" s="5">
        <v>1623416292</v>
      </c>
      <c r="S67" s="8">
        <f t="shared" si="13"/>
        <v>286218544</v>
      </c>
      <c r="T67" s="9">
        <f t="shared" si="15"/>
        <v>0.90069097587221314</v>
      </c>
      <c r="U67" s="9">
        <f t="shared" si="16"/>
        <v>0.56327547984336879</v>
      </c>
      <c r="V67" s="9">
        <f t="shared" si="17"/>
        <v>0.56327547984336879</v>
      </c>
    </row>
    <row r="68" spans="1:23" ht="69.75" customHeight="1" thickTop="1" thickBot="1">
      <c r="A68" s="3" t="s">
        <v>72</v>
      </c>
      <c r="B68" s="3" t="s">
        <v>101</v>
      </c>
      <c r="C68" s="3" t="s">
        <v>74</v>
      </c>
      <c r="D68" s="3" t="s">
        <v>34</v>
      </c>
      <c r="E68" s="3" t="s">
        <v>0</v>
      </c>
      <c r="F68" s="3" t="s">
        <v>22</v>
      </c>
      <c r="G68" s="3" t="s">
        <v>23</v>
      </c>
      <c r="H68" s="3" t="s">
        <v>24</v>
      </c>
      <c r="I68" s="4" t="s">
        <v>103</v>
      </c>
      <c r="J68" s="5">
        <v>0</v>
      </c>
      <c r="K68" s="5">
        <v>988899944</v>
      </c>
      <c r="L68" s="5">
        <v>0</v>
      </c>
      <c r="M68" s="5">
        <v>988899944</v>
      </c>
      <c r="N68" s="5">
        <v>826208276</v>
      </c>
      <c r="O68" s="5">
        <v>162691668</v>
      </c>
      <c r="P68" s="5">
        <v>581482717</v>
      </c>
      <c r="Q68" s="5">
        <v>51345192</v>
      </c>
      <c r="R68" s="5">
        <v>51345192</v>
      </c>
      <c r="S68" s="8">
        <f t="shared" si="13"/>
        <v>407417227</v>
      </c>
      <c r="T68" s="9">
        <f t="shared" si="15"/>
        <v>0.58800965712260167</v>
      </c>
      <c r="U68" s="9">
        <f t="shared" si="16"/>
        <v>5.1921523822029865E-2</v>
      </c>
      <c r="V68" s="9">
        <f t="shared" si="17"/>
        <v>5.1921523822029865E-2</v>
      </c>
    </row>
    <row r="69" spans="1:23" ht="42" customHeight="1" thickTop="1" thickBot="1">
      <c r="A69" s="15"/>
      <c r="B69" s="15"/>
      <c r="C69" s="15"/>
      <c r="D69" s="15"/>
      <c r="E69" s="15"/>
      <c r="F69" s="15"/>
      <c r="G69" s="15"/>
      <c r="H69" s="15"/>
      <c r="I69" s="16" t="s">
        <v>104</v>
      </c>
      <c r="J69" s="17">
        <f>+J6+J41</f>
        <v>538407660000</v>
      </c>
      <c r="K69" s="17">
        <f t="shared" ref="K69:R69" si="18">+K6+K41</f>
        <v>117990015546</v>
      </c>
      <c r="L69" s="17">
        <f t="shared" si="18"/>
        <v>27039625245</v>
      </c>
      <c r="M69" s="17">
        <f t="shared" si="18"/>
        <v>629358050301</v>
      </c>
      <c r="N69" s="17">
        <f t="shared" si="18"/>
        <v>609786995046.56006</v>
      </c>
      <c r="O69" s="17">
        <f t="shared" si="18"/>
        <v>19571055254.439995</v>
      </c>
      <c r="P69" s="17">
        <f t="shared" si="18"/>
        <v>604142124411.39001</v>
      </c>
      <c r="Q69" s="17">
        <f t="shared" si="18"/>
        <v>505277568027.28998</v>
      </c>
      <c r="R69" s="17">
        <f t="shared" si="18"/>
        <v>376970089538.29999</v>
      </c>
      <c r="S69" s="13">
        <f t="shared" si="13"/>
        <v>25215925889.609985</v>
      </c>
      <c r="T69" s="14">
        <f t="shared" si="15"/>
        <v>0.95993389473996549</v>
      </c>
      <c r="U69" s="14">
        <f t="shared" si="16"/>
        <v>0.80284595992000629</v>
      </c>
      <c r="V69" s="14">
        <f t="shared" si="17"/>
        <v>0.59897555828198012</v>
      </c>
    </row>
    <row r="70" spans="1:23" ht="19.5" customHeight="1" thickTop="1">
      <c r="A70" s="18" t="s">
        <v>120</v>
      </c>
      <c r="F70" s="18"/>
      <c r="G70" s="18"/>
      <c r="H70" s="18"/>
      <c r="I70" s="18"/>
      <c r="J70" s="18"/>
      <c r="P70" s="29"/>
      <c r="Q70" s="29"/>
      <c r="R70" s="30"/>
      <c r="S70" s="31"/>
      <c r="T70" s="31"/>
      <c r="U70" s="31"/>
      <c r="V70" s="31"/>
      <c r="W70" s="30"/>
    </row>
    <row r="71" spans="1:23" ht="15" customHeight="1">
      <c r="A71" s="18" t="s">
        <v>121</v>
      </c>
      <c r="F71" s="18"/>
      <c r="G71" s="18"/>
      <c r="H71" s="18"/>
      <c r="I71" s="18"/>
      <c r="J71" s="18"/>
      <c r="P71" s="29"/>
      <c r="Q71" s="29"/>
      <c r="R71" s="30"/>
      <c r="S71" s="31"/>
      <c r="T71" s="31"/>
      <c r="U71" s="31"/>
      <c r="V71" s="31"/>
      <c r="W71" s="30"/>
    </row>
    <row r="72" spans="1:23" ht="15.75" customHeight="1">
      <c r="A72" s="18" t="s">
        <v>122</v>
      </c>
      <c r="F72" s="18"/>
      <c r="G72" s="18"/>
      <c r="H72" s="18"/>
      <c r="I72" s="18"/>
      <c r="J72" s="18"/>
      <c r="P72" s="29"/>
      <c r="Q72" s="29"/>
      <c r="R72" s="30"/>
      <c r="S72" s="31"/>
      <c r="T72" s="31"/>
      <c r="U72" s="31"/>
      <c r="V72" s="31"/>
      <c r="W72" s="30"/>
    </row>
    <row r="73" spans="1:23" ht="19.5" customHeight="1">
      <c r="A73" s="18" t="s">
        <v>123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32"/>
      <c r="N73" s="32"/>
      <c r="O73" s="32"/>
      <c r="P73" s="32"/>
      <c r="Q73" s="32"/>
      <c r="R73" s="30"/>
      <c r="S73" s="31"/>
      <c r="T73" s="31"/>
      <c r="U73" s="31"/>
      <c r="V73" s="31"/>
      <c r="W73" s="30"/>
    </row>
    <row r="74" spans="1:23" ht="13.5" customHeight="1">
      <c r="A74" s="18" t="s">
        <v>124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32"/>
      <c r="N74" s="32"/>
      <c r="O74" s="32"/>
      <c r="P74" s="32"/>
      <c r="Q74" s="32"/>
      <c r="R74" s="30"/>
      <c r="S74" s="31"/>
      <c r="T74" s="31"/>
      <c r="U74" s="31"/>
      <c r="V74" s="31"/>
      <c r="W74" s="30"/>
    </row>
    <row r="75" spans="1:23" ht="14.25" customHeight="1">
      <c r="A75" s="18" t="s">
        <v>125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32"/>
      <c r="N75" s="32"/>
      <c r="O75" s="32"/>
      <c r="P75" s="32"/>
      <c r="Q75" s="32"/>
      <c r="R75" s="30"/>
      <c r="S75" s="31"/>
      <c r="T75" s="31"/>
      <c r="U75" s="31"/>
      <c r="V75" s="31"/>
      <c r="W75" s="30"/>
    </row>
    <row r="76" spans="1:23" ht="13.5" customHeight="1">
      <c r="A76" s="18" t="s">
        <v>126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30"/>
      <c r="S76" s="31"/>
      <c r="T76" s="31"/>
      <c r="U76" s="31"/>
      <c r="V76" s="31"/>
      <c r="W76" s="30"/>
    </row>
    <row r="77" spans="1:23" ht="12.75" customHeight="1">
      <c r="A77" s="18" t="s">
        <v>127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30"/>
      <c r="S77" s="31"/>
      <c r="T77" s="31"/>
      <c r="U77" s="31"/>
      <c r="V77" s="31"/>
      <c r="W77" s="30"/>
    </row>
    <row r="78" spans="1:23" ht="15" customHeight="1">
      <c r="A78" s="18" t="s">
        <v>128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38"/>
      <c r="T78" s="38"/>
      <c r="U78" s="38"/>
      <c r="V78" s="38"/>
      <c r="W78" s="30"/>
    </row>
    <row r="79" spans="1:23" ht="13.5" customHeight="1">
      <c r="A79" s="18" t="s">
        <v>129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39"/>
      <c r="U79" s="39"/>
      <c r="V79" s="39"/>
    </row>
    <row r="80" spans="1:23" ht="30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39"/>
      <c r="U80" s="39"/>
      <c r="V80" s="39"/>
    </row>
    <row r="81" spans="20:22" ht="30" customHeight="1">
      <c r="T81" s="2"/>
      <c r="U81" s="2"/>
      <c r="V81" s="2"/>
    </row>
    <row r="82" spans="20:22" ht="30" customHeight="1">
      <c r="T82" s="2"/>
      <c r="U82" s="2"/>
      <c r="V82" s="2"/>
    </row>
    <row r="83" spans="20:22" ht="30" customHeight="1">
      <c r="T83" s="2"/>
      <c r="U83" s="2"/>
      <c r="V83" s="2"/>
    </row>
    <row r="84" spans="20:22" ht="30" customHeight="1">
      <c r="T84" s="2"/>
      <c r="U84" s="2"/>
      <c r="V84" s="2"/>
    </row>
    <row r="85" spans="20:22" ht="30" customHeight="1">
      <c r="T85" s="2"/>
      <c r="U85" s="2"/>
      <c r="V85" s="2"/>
    </row>
    <row r="86" spans="20:22" ht="30" customHeight="1"/>
    <row r="87" spans="20:22" ht="30" customHeight="1"/>
    <row r="88" spans="20:22" ht="30" customHeight="1"/>
    <row r="89" spans="20:22" ht="30" customHeight="1"/>
    <row r="90" spans="20:22" ht="30" customHeight="1"/>
    <row r="91" spans="20:22" ht="30" customHeight="1"/>
    <row r="92" spans="20:22" ht="30" customHeight="1"/>
    <row r="93" spans="20:22" ht="30" customHeight="1"/>
    <row r="94" spans="20:22" ht="30" customHeight="1"/>
    <row r="95" spans="20:22" ht="30" customHeight="1"/>
    <row r="96" spans="20:2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</sheetData>
  <mergeCells count="3">
    <mergeCell ref="A1:V1"/>
    <mergeCell ref="A2:V2"/>
    <mergeCell ref="A3:V3"/>
  </mergeCells>
  <printOptions horizontalCentered="1"/>
  <pageMargins left="0.78740157480314965" right="0.39370078740157483" top="0.98425196850393704" bottom="0.98425196850393704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2017-12-05T19:25:06Z</cp:lastPrinted>
  <dcterms:created xsi:type="dcterms:W3CDTF">2017-12-01T15:02:49Z</dcterms:created>
  <dcterms:modified xsi:type="dcterms:W3CDTF">2017-12-05T19:25:13Z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