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FINANCIERA - PRESPTO\AÑO 2017\WEB\NOVIEMBRE\PDF\"/>
    </mc:Choice>
  </mc:AlternateContent>
  <bookViews>
    <workbookView xWindow="240" yWindow="120" windowWidth="18060" windowHeight="7050"/>
  </bookViews>
  <sheets>
    <sheet name="GASTOS DE INVERSION " sheetId="1" r:id="rId1"/>
  </sheets>
  <definedNames>
    <definedName name="_xlnm.Print_Titles" localSheetId="0">'GASTOS DE INVERSION '!$5:$5</definedName>
  </definedNames>
  <calcPr calcId="152511"/>
</workbook>
</file>

<file path=xl/calcChain.xml><?xml version="1.0" encoding="utf-8"?>
<calcChain xmlns="http://schemas.openxmlformats.org/spreadsheetml/2006/main">
  <c r="U36" i="1" l="1"/>
  <c r="T36" i="1"/>
  <c r="S36" i="1"/>
  <c r="R36" i="1"/>
  <c r="U35" i="1"/>
  <c r="T35" i="1"/>
  <c r="S35" i="1"/>
  <c r="R35" i="1"/>
  <c r="U33" i="1"/>
  <c r="T33" i="1"/>
  <c r="S33" i="1"/>
  <c r="R33" i="1"/>
  <c r="U32" i="1"/>
  <c r="T32" i="1"/>
  <c r="S32" i="1"/>
  <c r="R32" i="1"/>
  <c r="U31" i="1"/>
  <c r="T31" i="1"/>
  <c r="S31" i="1"/>
  <c r="R31" i="1"/>
  <c r="U29" i="1"/>
  <c r="T29" i="1"/>
  <c r="S29" i="1"/>
  <c r="R29" i="1"/>
  <c r="U28" i="1"/>
  <c r="T28" i="1"/>
  <c r="S28" i="1"/>
  <c r="R28" i="1"/>
  <c r="U27" i="1"/>
  <c r="T27" i="1"/>
  <c r="S27" i="1"/>
  <c r="R27" i="1"/>
  <c r="U26" i="1"/>
  <c r="T26" i="1"/>
  <c r="S26" i="1"/>
  <c r="R26" i="1"/>
  <c r="U25" i="1"/>
  <c r="T25" i="1"/>
  <c r="S25" i="1"/>
  <c r="R25" i="1"/>
  <c r="U24" i="1"/>
  <c r="T24" i="1"/>
  <c r="S24" i="1"/>
  <c r="R24" i="1"/>
  <c r="U23" i="1"/>
  <c r="T23" i="1"/>
  <c r="S23" i="1"/>
  <c r="R23" i="1"/>
  <c r="U22" i="1"/>
  <c r="T22" i="1"/>
  <c r="S22" i="1"/>
  <c r="R22" i="1"/>
  <c r="U21" i="1"/>
  <c r="T21" i="1"/>
  <c r="S21" i="1"/>
  <c r="R21" i="1"/>
  <c r="U20" i="1"/>
  <c r="T20" i="1"/>
  <c r="S20" i="1"/>
  <c r="R20" i="1"/>
  <c r="U19" i="1"/>
  <c r="T19" i="1"/>
  <c r="S19" i="1"/>
  <c r="R19" i="1"/>
  <c r="U18" i="1"/>
  <c r="T18" i="1"/>
  <c r="S18" i="1"/>
  <c r="R18" i="1"/>
  <c r="U17" i="1"/>
  <c r="T17" i="1"/>
  <c r="S17" i="1"/>
  <c r="R17" i="1"/>
  <c r="U16" i="1"/>
  <c r="T16" i="1"/>
  <c r="S16" i="1"/>
  <c r="R16" i="1"/>
  <c r="U15" i="1"/>
  <c r="T15" i="1"/>
  <c r="S15" i="1"/>
  <c r="R15" i="1"/>
  <c r="U14" i="1"/>
  <c r="T14" i="1"/>
  <c r="S14" i="1"/>
  <c r="R14" i="1"/>
  <c r="U13" i="1"/>
  <c r="T13" i="1"/>
  <c r="S13" i="1"/>
  <c r="R13" i="1"/>
  <c r="U12" i="1"/>
  <c r="T12" i="1"/>
  <c r="S12" i="1"/>
  <c r="R12" i="1"/>
  <c r="U11" i="1"/>
  <c r="T11" i="1"/>
  <c r="S11" i="1"/>
  <c r="R11" i="1"/>
  <c r="U10" i="1"/>
  <c r="T10" i="1"/>
  <c r="S10" i="1"/>
  <c r="R10" i="1"/>
  <c r="U8" i="1"/>
  <c r="T8" i="1"/>
  <c r="S8" i="1"/>
  <c r="R8" i="1"/>
  <c r="U7" i="1"/>
  <c r="T7" i="1"/>
  <c r="S7" i="1"/>
  <c r="R7" i="1"/>
  <c r="Q37" i="1"/>
  <c r="U37" i="1" s="1"/>
  <c r="P37" i="1"/>
  <c r="O37" i="1"/>
  <c r="R37" i="1" s="1"/>
  <c r="N37" i="1"/>
  <c r="M37" i="1"/>
  <c r="L37" i="1"/>
  <c r="K37" i="1"/>
  <c r="J37" i="1"/>
  <c r="I37" i="1"/>
  <c r="Q34" i="1"/>
  <c r="P34" i="1"/>
  <c r="O34" i="1"/>
  <c r="N34" i="1"/>
  <c r="M34" i="1"/>
  <c r="L34" i="1"/>
  <c r="K34" i="1"/>
  <c r="J34" i="1"/>
  <c r="I34" i="1"/>
  <c r="Q30" i="1"/>
  <c r="P30" i="1"/>
  <c r="O30" i="1"/>
  <c r="N30" i="1"/>
  <c r="M30" i="1"/>
  <c r="L30" i="1"/>
  <c r="K30" i="1"/>
  <c r="J30" i="1"/>
  <c r="I30" i="1"/>
  <c r="Q9" i="1"/>
  <c r="P9" i="1"/>
  <c r="O9" i="1"/>
  <c r="N9" i="1"/>
  <c r="M9" i="1"/>
  <c r="L9" i="1"/>
  <c r="K9" i="1"/>
  <c r="J9" i="1"/>
  <c r="I9" i="1"/>
  <c r="N38" i="1" l="1"/>
  <c r="U30" i="1"/>
  <c r="R34" i="1"/>
  <c r="J38" i="1"/>
  <c r="L38" i="1"/>
  <c r="S30" i="1"/>
  <c r="T34" i="1"/>
  <c r="R30" i="1"/>
  <c r="K38" i="1"/>
  <c r="S9" i="1"/>
  <c r="U34" i="1"/>
  <c r="T37" i="1"/>
  <c r="T9" i="1"/>
  <c r="I38" i="1"/>
  <c r="M38" i="1"/>
  <c r="U9" i="1"/>
  <c r="T30" i="1"/>
  <c r="S34" i="1"/>
  <c r="R9" i="1"/>
  <c r="O38" i="1"/>
  <c r="S37" i="1"/>
  <c r="P38" i="1"/>
  <c r="Q38" i="1"/>
  <c r="U6" i="1"/>
  <c r="T6" i="1"/>
  <c r="S6" i="1"/>
  <c r="R6" i="1"/>
  <c r="U38" i="1" l="1"/>
  <c r="S38" i="1"/>
  <c r="T38" i="1"/>
  <c r="R38" i="1"/>
</calcChain>
</file>

<file path=xl/sharedStrings.xml><?xml version="1.0" encoding="utf-8"?>
<sst xmlns="http://schemas.openxmlformats.org/spreadsheetml/2006/main" count="285" uniqueCount="88">
  <si>
    <t/>
  </si>
  <si>
    <t>TIPO</t>
  </si>
  <si>
    <t>CTA</t>
  </si>
  <si>
    <t>SUB
CTA</t>
  </si>
  <si>
    <t>OBJ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</si>
  <si>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</si>
  <si>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</si>
  <si>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</si>
  <si>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</si>
  <si>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</si>
  <si>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</si>
  <si>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</si>
  <si>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</si>
  <si>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CDP</t>
  </si>
  <si>
    <t>APR. DISPONIBLE</t>
  </si>
  <si>
    <t>COMPROMISO</t>
  </si>
  <si>
    <t>OBLIGACION</t>
  </si>
  <si>
    <t>PAGOS</t>
  </si>
  <si>
    <t>1</t>
  </si>
  <si>
    <t>Nación</t>
  </si>
  <si>
    <t>10</t>
  </si>
  <si>
    <t>CSF</t>
  </si>
  <si>
    <t>4</t>
  </si>
  <si>
    <t>5</t>
  </si>
  <si>
    <t>8</t>
  </si>
  <si>
    <t>9</t>
  </si>
  <si>
    <t>2</t>
  </si>
  <si>
    <t>3</t>
  </si>
  <si>
    <t>11</t>
  </si>
  <si>
    <t>SSF</t>
  </si>
  <si>
    <t>25</t>
  </si>
  <si>
    <t>6</t>
  </si>
  <si>
    <t>C</t>
  </si>
  <si>
    <t>3501</t>
  </si>
  <si>
    <t>0200</t>
  </si>
  <si>
    <t>IMPLANTACIÓN DE LA POLÍTICA DE INSERCIÓN EFECTIVA DE COLOMBIA EN LOS MERCADOS INTERNACIONALES</t>
  </si>
  <si>
    <t>13</t>
  </si>
  <si>
    <t>3502</t>
  </si>
  <si>
    <t>APOYO A PROYECTOS DEL FONDO DE MODERNIZACIÓN E INNOVACIÓN PARA LAS MICRO, PEQUEÑAS Y MEDIANAS EMPRESAS EN COLOMBIA</t>
  </si>
  <si>
    <t>APOYO A LA PROMOCION Y COMPETITIVIDAD TURISTICA LEY 1101 DE 2006 ANIVEL NACIONAL</t>
  </si>
  <si>
    <t>APOYO  TECNICO A LA POLITICA DE EMPRENDIMIENTO EN COLOMBIA</t>
  </si>
  <si>
    <t>IMPLEMENTACIÓN DE UNA ESTRATEGIA PARA PROMOVER EL CRECIMIENTO Y FORTALECIMIENTO DE LAS MICRO Y PEQUEÑAS EMPRESAS CON BASE EN EL APROVECHAMIENTO DEL MERCADO NACIONAL</t>
  </si>
  <si>
    <t>APOYO A LA POLITICA DE CONSOLIDACION DE LAS MICRO PEQUEÑAS Y MEDIANAS EMPRESAS A NIVEL NACIONAL</t>
  </si>
  <si>
    <t>ADMINISTRACIÓN DEL SUBSISTEMA NACIONAL DE LA CALIDAD.</t>
  </si>
  <si>
    <t>7</t>
  </si>
  <si>
    <t>IMPLEMENTACIÓN DE LA POLÍTICA DE PRODUCTIVIDAD Y COMPETITIVIDAD A TRAVÉS DE LAS COMISIONES REGIONALES DE COMPETITIVIDAD A NIVEL NACIONAL</t>
  </si>
  <si>
    <t>APOYO A LA POLÍTICA DE FORMALIZACIÓN EMPRESARIAL EN COLOMBIA</t>
  </si>
  <si>
    <t>ASISTENCIA A LA PROMOCIÓN Y COMPETITIVIDAD TURÍSTICA A NIVEL NACIONAL</t>
  </si>
  <si>
    <t>APOYO A LA TRANSFORMACION PRODUCTIVA DE SECTORES DE LA ECONOMIA PARA INCREMENTAR SU PRODUCTIVIDAD Y COMPETITIVIDAD A NIVEL NACIONAL</t>
  </si>
  <si>
    <t>FORTALECIMIENTO A LA POLITICA DE GENERACIÓN DE INGRESOS PARA GRUPOS DE ESPECIAL PROTECCION CONSTITUCIONAL A NIVEL NACIONAL</t>
  </si>
  <si>
    <t>12</t>
  </si>
  <si>
    <t>IMPLEMENTACIÓN ACCIÓNES QUE CONTRIBUYAN AL MEJORAMIENTO DE LA PRODUCTIVIDAD Y COMPETITIVIDAD NACIONAL</t>
  </si>
  <si>
    <t>15</t>
  </si>
  <si>
    <t>IMPLEMENTACION DE PROCESOS DE DESARROLLO ECONOMICO LOCAL PARA LA COMPETITIVIDAD ESTRATEGICA NACIONAL</t>
  </si>
  <si>
    <t>Propios</t>
  </si>
  <si>
    <t>14</t>
  </si>
  <si>
    <t>APOYO AL SECTOR LACTEO PARA LA COMPETITIVIDAD FRENTE A LOS RETOS DE TRATADOS DE LIBRE COMERCIO EN COLOMBIA</t>
  </si>
  <si>
    <t>IMPLEMENTACION DE LA ESTRATEGIA DE INNOVACION EMPRESARIAL A NIVEL NACIONAL</t>
  </si>
  <si>
    <t>3503</t>
  </si>
  <si>
    <t>IMPLANTACION Y DIFUSION DE UN NUEVO SISTEMA  DE CONTABILIDAD CON REFERENTE INTERNACIONAL A NIVEL NACIONAL</t>
  </si>
  <si>
    <t>APLICACIÓN  Y CONVERGENCIA HACIA ESTANDARES INTERNACIONALES DE INFORMACION FINANCIERA Y DE ASEGURAMIENTO DE LA INFORMACION A NIVEL NACIONAL</t>
  </si>
  <si>
    <t>3599</t>
  </si>
  <si>
    <t>FORTALECIMIENTO INSTITUCIONAL A TRAVÉS DE LA ARTICULACIÓN DE LOS PROCESOS CON LA INFRAESTRUCTURA TECNOLÓGICA Y DE INFORMACIÓN PARA EL MINISTERIO DE COMERCIO, INDUSTRIA Y TURISMO.</t>
  </si>
  <si>
    <t>DESARROLLO DE ACCIONES PARA FORTALECER LA GESTION MISIONAL DEL MINISTERIO DE COMERCIO, INDUSTRIA Y TURISMO A NIVEL NACIONAL</t>
  </si>
  <si>
    <t>16</t>
  </si>
  <si>
    <t>IMPLANTACION DEL PROGRAMA DE APOYO INTEGRAL PARA LOS USUARIOS DE COMERCIO EXTERIOR</t>
  </si>
  <si>
    <t>APROPIACION SIN COMPROMETER</t>
  </si>
  <si>
    <t>COMP/ APR</t>
  </si>
  <si>
    <t>OBLIG/  APR</t>
  </si>
  <si>
    <t>PAGO/ APR</t>
  </si>
  <si>
    <t>MINISTERIO DE COMERCIO INDUSTRIA Y TURISMO</t>
  </si>
  <si>
    <t>EJECUCIÓN PRESUPUESTAL ACUMULADA CON CORTE AL 30 DE NOVIEMBRE DE 2017</t>
  </si>
  <si>
    <t>SUBTOTAL VICEMINISTERIO DE COMERCIO EXTERIOR</t>
  </si>
  <si>
    <t>SUBTOTAL VICEMINISTERIO DE DESARROLLO EMPRESARIAL</t>
  </si>
  <si>
    <t>SUBTOTAL VICEMINISTERIO DE TURISMO</t>
  </si>
  <si>
    <t xml:space="preserve">SUBTOTAL SECRETARIA GENERAL </t>
  </si>
  <si>
    <t xml:space="preserve">TOTAL GASTOS DE INVERSION </t>
  </si>
  <si>
    <t xml:space="preserve">GASTOS DE INVERSIÓN </t>
  </si>
  <si>
    <t>GENERADO: DIC 01 DE 2017</t>
  </si>
  <si>
    <t>Fuente :Sistema Integrado de Información Financiera SIIF Nación</t>
  </si>
  <si>
    <t>Nota 1:Ley No.1815 del 7 de Diciembre de 2016 " Por la cual se decreta el presupuesto de rentas y recursos de capital y ley de apropiaciones para la Vigencia Fiscal del 1° de Enero al 31 de Diciembre de 2017"</t>
  </si>
  <si>
    <t>Nota 2: Decreto No. 2170 del 27 de Diciembre de 2016 " Por el cual se liquida el Presupuesto General de La Nación para la vigencia fiscal de 2017, se detallan las apropiaciones y se clasifican y definen los gastos "</t>
  </si>
  <si>
    <t>Nota 3: Resolución 0776 del 22 de Marzo de 2017 " Por la cual se efectua una distribución en el presupuesto de gastos de funcionamiento del Ministerio de Hacienda y Crédito Público para la vigencia fiscal 2017"</t>
  </si>
  <si>
    <t>Nota 4: Resolución 143 del 06 de Abril de 2017 " Por la cual se efectua una distribución del Presupuesto de inversión contenida en el anexo del Decreto de Liquidación del Presupuesto General de la Nación para la vigencia fiscal 2017"</t>
  </si>
  <si>
    <t>Nota 5: Resolución 1714 del 6 de Junio de 2017 " Por la cual se efectúa una distribución en el Presupuesto de Gastos de Inversión del Departamento Administrativo Nacional de Planeación para la vigencia fiscal del 2017"</t>
  </si>
  <si>
    <t>Nota 6: Ley No. 1837 del 30 de Junio de 2017 " Por la cual se efectuan unas modificaciones al Presupuesto General de la Nación para la vigencia fiscal de 2017"</t>
  </si>
  <si>
    <t xml:space="preserve">Nota 7: Decreto 1157 del 7 de Julio de 2017 " Por el cual se adiciona el Presupuesto General de la Nación para la vigencia fiscal de 2017 y se efectua la correspondiente liquidación </t>
  </si>
  <si>
    <t>Nota 8: Decreto 1238 del 19 de Julio de 2017 " Por el cual se liquida la Ley 1837 de 2017 que efectúa unas modificaciones al Presupuesto General de la Nación para la vigencia fiscal de 2017"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</si>
</sst>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240A]&quot;$&quot;\ #,##0.00;\(&quot;$&quot;\ #,##0.00\)"/>
    <numFmt numFmtId="165" formatCode="&quot;$&quot;#,##0.00"/>
  </numFmts>
  <fonts count="10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imes New Roman"/>
      <family val="1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name val="Calibri"/>
    </font>
    <font>
      <b/>
      <sz val="12"/>
      <color rgb="FF000000"/>
      <name val="Arial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6">
    <border>
      <left/>
      <right/>
      <top/>
      <bottom/>
      <diagonal/>
    </border>
    <border>
      <left style="thick">
        <color rgb="FFD3D3D3"/>
      </left>
      <right style="thick">
        <color rgb="FFD3D3D3"/>
      </right>
      <top style="thick">
        <color rgb="FFD3D3D3"/>
      </top>
      <bottom style="thick">
        <color rgb="FFD3D3D3"/>
      </bottom>
      <diagonal/>
    </border>
    <border>
      <left style="thick">
        <color rgb="FFD3D3D3"/>
      </left>
      <right style="thick">
        <color rgb="FFD3D3D3"/>
      </right>
      <top style="thick">
        <color rgb="FFD3D3D3"/>
      </top>
      <bottom/>
      <diagonal/>
    </border>
    <border>
      <left style="thick">
        <color rgb="FFD3D3D3"/>
      </left>
      <right/>
      <top/>
      <bottom style="thick">
        <color rgb="FFD3D3D3"/>
      </bottom>
      <diagonal/>
    </border>
    <border>
      <left/>
      <right/>
      <top/>
      <bottom style="thick">
        <color rgb="FFD3D3D3"/>
      </bottom>
      <diagonal/>
    </border>
    <border>
      <left/>
      <right style="thick">
        <color rgb="FFD3D3D3"/>
      </right>
      <top/>
      <bottom style="thick">
        <color rgb="FFD3D3D3"/>
      </bottom>
      <diagonal/>
    </border>
  </borders>
  <cellStyleXfs count="1">
    <xf numFmtId="0" fontId="0" fillId="0" borderId="0"/>
  </cellStyleXfs>
  <cellXfs count="36"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center" vertical="center" wrapText="1" readingOrder="1"/>
    </xf>
    <xf numFmtId="10" fontId="1" fillId="0" borderId="0" xfId="0" applyNumberFormat="1" applyFont="1" applyFill="1" applyBorder="1"/>
    <xf numFmtId="0" fontId="3" fillId="0" borderId="1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left" vertical="center" wrapText="1" readingOrder="1"/>
    </xf>
    <xf numFmtId="164" fontId="3" fillId="0" borderId="1" xfId="0" applyNumberFormat="1" applyFont="1" applyFill="1" applyBorder="1" applyAlignment="1">
      <alignment horizontal="right" vertical="center" wrapText="1" readingOrder="1"/>
    </xf>
    <xf numFmtId="165" fontId="5" fillId="0" borderId="1" xfId="0" applyNumberFormat="1" applyFont="1" applyFill="1" applyBorder="1" applyAlignment="1">
      <alignment horizontal="right" vertical="center" wrapText="1"/>
    </xf>
    <xf numFmtId="10" fontId="5" fillId="0" borderId="1" xfId="0" applyNumberFormat="1" applyFont="1" applyFill="1" applyBorder="1" applyAlignment="1">
      <alignment horizontal="right" vertical="center" wrapText="1"/>
    </xf>
    <xf numFmtId="0" fontId="4" fillId="2" borderId="1" xfId="0" applyNumberFormat="1" applyFont="1" applyFill="1" applyBorder="1" applyAlignment="1">
      <alignment horizontal="center" vertical="center" wrapText="1" readingOrder="1"/>
    </xf>
    <xf numFmtId="0" fontId="6" fillId="2" borderId="1" xfId="0" applyFont="1" applyFill="1" applyBorder="1" applyAlignment="1">
      <alignment horizontal="centerContinuous" vertical="center" wrapText="1"/>
    </xf>
    <xf numFmtId="0" fontId="5" fillId="0" borderId="0" xfId="0" applyFont="1" applyFill="1" applyBorder="1"/>
    <xf numFmtId="0" fontId="7" fillId="0" borderId="0" xfId="0" applyFont="1" applyFill="1" applyBorder="1" applyAlignment="1">
      <alignment horizontal="right" readingOrder="1"/>
    </xf>
    <xf numFmtId="0" fontId="7" fillId="0" borderId="0" xfId="0" applyFont="1" applyFill="1" applyBorder="1"/>
    <xf numFmtId="0" fontId="7" fillId="0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right" readingOrder="1"/>
    </xf>
    <xf numFmtId="0" fontId="4" fillId="2" borderId="1" xfId="0" applyNumberFormat="1" applyFont="1" applyFill="1" applyBorder="1" applyAlignment="1">
      <alignment horizontal="left" vertical="center" wrapText="1" readingOrder="1"/>
    </xf>
    <xf numFmtId="164" fontId="4" fillId="2" borderId="1" xfId="0" applyNumberFormat="1" applyFont="1" applyFill="1" applyBorder="1" applyAlignment="1">
      <alignment horizontal="right" vertical="center" wrapText="1" readingOrder="1"/>
    </xf>
    <xf numFmtId="165" fontId="6" fillId="2" borderId="1" xfId="0" applyNumberFormat="1" applyFont="1" applyFill="1" applyBorder="1" applyAlignment="1">
      <alignment horizontal="right" vertical="center" wrapText="1"/>
    </xf>
    <xf numFmtId="10" fontId="6" fillId="2" borderId="1" xfId="0" applyNumberFormat="1" applyFont="1" applyFill="1" applyBorder="1" applyAlignment="1">
      <alignment horizontal="right" vertical="center" wrapText="1"/>
    </xf>
    <xf numFmtId="0" fontId="6" fillId="2" borderId="2" xfId="0" applyFont="1" applyFill="1" applyBorder="1" applyAlignment="1">
      <alignment horizontal="center"/>
    </xf>
    <xf numFmtId="0" fontId="6" fillId="2" borderId="2" xfId="0" applyFont="1" applyFill="1" applyBorder="1"/>
    <xf numFmtId="0" fontId="6" fillId="2" borderId="2" xfId="0" applyFont="1" applyFill="1" applyBorder="1" applyAlignment="1">
      <alignment horizontal="left" vertical="center" wrapText="1"/>
    </xf>
    <xf numFmtId="165" fontId="6" fillId="2" borderId="2" xfId="0" applyNumberFormat="1" applyFont="1" applyFill="1" applyBorder="1" applyAlignment="1">
      <alignment horizontal="center" vertical="center" wrapText="1"/>
    </xf>
    <xf numFmtId="165" fontId="6" fillId="2" borderId="2" xfId="0" applyNumberFormat="1" applyFont="1" applyFill="1" applyBorder="1" applyAlignment="1">
      <alignment horizontal="right" vertical="center" wrapText="1"/>
    </xf>
    <xf numFmtId="10" fontId="6" fillId="2" borderId="2" xfId="0" applyNumberFormat="1" applyFont="1" applyFill="1" applyBorder="1" applyAlignment="1">
      <alignment horizontal="right" vertical="center" wrapText="1"/>
    </xf>
    <xf numFmtId="0" fontId="8" fillId="0" borderId="0" xfId="0" applyNumberFormat="1" applyFont="1" applyFill="1" applyBorder="1" applyAlignment="1">
      <alignment horizontal="center" vertical="center" wrapText="1" readingOrder="1"/>
    </xf>
    <xf numFmtId="0" fontId="9" fillId="0" borderId="0" xfId="0" applyFont="1" applyFill="1" applyBorder="1" applyAlignment="1">
      <alignment horizontal="center" vertical="center" wrapText="1" readingOrder="1"/>
    </xf>
    <xf numFmtId="0" fontId="9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/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/>
    <xf numFmtId="0" fontId="6" fillId="3" borderId="4" xfId="0" applyFont="1" applyFill="1" applyBorder="1" applyAlignment="1">
      <alignment horizontal="left" vertical="center" wrapText="1"/>
    </xf>
    <xf numFmtId="165" fontId="6" fillId="3" borderId="4" xfId="0" applyNumberFormat="1" applyFont="1" applyFill="1" applyBorder="1" applyAlignment="1">
      <alignment horizontal="center" vertical="center" wrapText="1"/>
    </xf>
    <xf numFmtId="165" fontId="6" fillId="3" borderId="4" xfId="0" applyNumberFormat="1" applyFont="1" applyFill="1" applyBorder="1" applyAlignment="1">
      <alignment horizontal="right" vertical="center" wrapText="1"/>
    </xf>
    <xf numFmtId="10" fontId="6" fillId="3" borderId="4" xfId="0" applyNumberFormat="1" applyFont="1" applyFill="1" applyBorder="1" applyAlignment="1">
      <alignment horizontal="right" vertical="center" wrapText="1"/>
    </xf>
    <xf numFmtId="10" fontId="6" fillId="3" borderId="5" xfId="0" applyNumberFormat="1" applyFont="1" applyFill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7"/>
  <sheetViews>
    <sheetView showGridLines="0" tabSelected="1" workbookViewId="0">
      <selection activeCell="J14" sqref="J14"/>
    </sheetView>
  </sheetViews>
  <sheetFormatPr baseColWidth="10" defaultRowHeight="15"/>
  <cols>
    <col min="1" max="4" width="5.42578125" customWidth="1"/>
    <col min="5" max="5" width="7.85546875" customWidth="1"/>
    <col min="6" max="6" width="4.42578125" customWidth="1"/>
    <col min="7" max="7" width="5.42578125" customWidth="1"/>
    <col min="8" max="8" width="27.5703125" customWidth="1"/>
    <col min="9" max="9" width="18.42578125" customWidth="1"/>
    <col min="10" max="10" width="16" customWidth="1"/>
    <col min="11" max="11" width="15.7109375" customWidth="1"/>
    <col min="12" max="12" width="20.5703125" customWidth="1"/>
    <col min="13" max="13" width="17" customWidth="1"/>
    <col min="14" max="14" width="15.7109375" customWidth="1"/>
    <col min="15" max="15" width="17" customWidth="1"/>
    <col min="16" max="16" width="17.140625" customWidth="1"/>
    <col min="17" max="17" width="15" customWidth="1"/>
    <col min="18" max="18" width="15.5703125" customWidth="1"/>
    <col min="19" max="19" width="9.28515625" customWidth="1"/>
    <col min="20" max="20" width="7" customWidth="1"/>
    <col min="21" max="21" width="7.42578125" customWidth="1"/>
  </cols>
  <sheetData>
    <row r="1" spans="1:21">
      <c r="A1" s="25" t="s">
        <v>70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</row>
    <row r="2" spans="1:21">
      <c r="A2" s="25" t="s">
        <v>71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</row>
    <row r="3" spans="1:21">
      <c r="A3" s="25" t="s">
        <v>77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</row>
    <row r="4" spans="1:21" ht="15.75" thickBot="1">
      <c r="A4" s="1" t="s">
        <v>0</v>
      </c>
      <c r="B4" s="1" t="s">
        <v>0</v>
      </c>
      <c r="C4" s="1" t="s">
        <v>0</v>
      </c>
      <c r="D4" s="1" t="s">
        <v>0</v>
      </c>
      <c r="E4" s="1" t="s">
        <v>0</v>
      </c>
      <c r="F4" s="1" t="s">
        <v>0</v>
      </c>
      <c r="G4" s="1" t="s">
        <v>0</v>
      </c>
      <c r="H4" s="1" t="s">
        <v>0</v>
      </c>
      <c r="I4" s="1" t="s">
        <v>0</v>
      </c>
      <c r="J4" s="1" t="s">
        <v>0</v>
      </c>
      <c r="K4" s="1" t="s">
        <v>0</v>
      </c>
      <c r="L4" s="1" t="s">
        <v>0</v>
      </c>
      <c r="M4" s="1" t="s">
        <v>0</v>
      </c>
      <c r="N4" s="1" t="s">
        <v>0</v>
      </c>
      <c r="O4" s="1" t="s">
        <v>0</v>
      </c>
      <c r="P4" s="1" t="s">
        <v>0</v>
      </c>
      <c r="Q4" s="1" t="s">
        <v>0</v>
      </c>
      <c r="R4" s="28" t="s">
        <v>78</v>
      </c>
      <c r="S4" s="10"/>
      <c r="T4" s="10"/>
    </row>
    <row r="5" spans="1:21" ht="24" thickTop="1" thickBot="1">
      <c r="A5" s="8" t="s">
        <v>1</v>
      </c>
      <c r="B5" s="8" t="s">
        <v>2</v>
      </c>
      <c r="C5" s="8" t="s">
        <v>3</v>
      </c>
      <c r="D5" s="8" t="s">
        <v>4</v>
      </c>
      <c r="E5" s="8" t="s">
        <v>5</v>
      </c>
      <c r="F5" s="8" t="s">
        <v>6</v>
      </c>
      <c r="G5" s="8" t="s">
        <v>7</v>
      </c>
      <c r="H5" s="8" t="s">
        <v>8</v>
      </c>
      <c r="I5" s="8" t="s">
        <v>9</v>
      </c>
      <c r="J5" s="8" t="s">
        <v>10</v>
      </c>
      <c r="K5" s="8" t="s">
        <v>11</v>
      </c>
      <c r="L5" s="8" t="s">
        <v>12</v>
      </c>
      <c r="M5" s="8" t="s">
        <v>13</v>
      </c>
      <c r="N5" s="8" t="s">
        <v>14</v>
      </c>
      <c r="O5" s="8" t="s">
        <v>15</v>
      </c>
      <c r="P5" s="8" t="s">
        <v>16</v>
      </c>
      <c r="Q5" s="8" t="s">
        <v>17</v>
      </c>
      <c r="R5" s="9" t="s">
        <v>66</v>
      </c>
      <c r="S5" s="9" t="s">
        <v>67</v>
      </c>
      <c r="T5" s="9" t="s">
        <v>68</v>
      </c>
      <c r="U5" s="9" t="s">
        <v>69</v>
      </c>
    </row>
    <row r="6" spans="1:21" ht="54.95" customHeight="1" thickTop="1" thickBot="1">
      <c r="A6" s="3" t="s">
        <v>32</v>
      </c>
      <c r="B6" s="3" t="s">
        <v>33</v>
      </c>
      <c r="C6" s="3" t="s">
        <v>34</v>
      </c>
      <c r="D6" s="3" t="s">
        <v>18</v>
      </c>
      <c r="E6" s="3" t="s">
        <v>19</v>
      </c>
      <c r="F6" s="3" t="s">
        <v>20</v>
      </c>
      <c r="G6" s="3" t="s">
        <v>21</v>
      </c>
      <c r="H6" s="4" t="s">
        <v>35</v>
      </c>
      <c r="I6" s="5">
        <v>2548500000</v>
      </c>
      <c r="J6" s="5">
        <v>0</v>
      </c>
      <c r="K6" s="5">
        <v>0</v>
      </c>
      <c r="L6" s="5">
        <v>2548500000</v>
      </c>
      <c r="M6" s="5">
        <v>2313727609.96</v>
      </c>
      <c r="N6" s="5">
        <v>234772390.03999999</v>
      </c>
      <c r="O6" s="5">
        <v>2310128714.46</v>
      </c>
      <c r="P6" s="5">
        <v>2127876160.46</v>
      </c>
      <c r="Q6" s="5">
        <v>2122799961.46</v>
      </c>
      <c r="R6" s="6">
        <f>+L6-O6</f>
        <v>238371285.53999996</v>
      </c>
      <c r="S6" s="7">
        <f>+O6/L6</f>
        <v>0.9064660445203061</v>
      </c>
      <c r="T6" s="7">
        <f>+P6/L6</f>
        <v>0.83495238785952519</v>
      </c>
      <c r="U6" s="7">
        <f>+Q6/L6</f>
        <v>0.83296054991563662</v>
      </c>
    </row>
    <row r="7" spans="1:21" ht="54.95" customHeight="1" thickTop="1" thickBot="1">
      <c r="A7" s="3" t="s">
        <v>32</v>
      </c>
      <c r="B7" s="3" t="s">
        <v>33</v>
      </c>
      <c r="C7" s="3" t="s">
        <v>34</v>
      </c>
      <c r="D7" s="3" t="s">
        <v>18</v>
      </c>
      <c r="E7" s="3" t="s">
        <v>19</v>
      </c>
      <c r="F7" s="3" t="s">
        <v>36</v>
      </c>
      <c r="G7" s="3" t="s">
        <v>21</v>
      </c>
      <c r="H7" s="4" t="s">
        <v>35</v>
      </c>
      <c r="I7" s="5">
        <v>2548500000</v>
      </c>
      <c r="J7" s="5">
        <v>0</v>
      </c>
      <c r="K7" s="5">
        <v>0</v>
      </c>
      <c r="L7" s="5">
        <v>2548500000</v>
      </c>
      <c r="M7" s="5">
        <v>2325820446.3600001</v>
      </c>
      <c r="N7" s="5">
        <v>222679553.63999999</v>
      </c>
      <c r="O7" s="5">
        <v>2229946337</v>
      </c>
      <c r="P7" s="5">
        <v>1014202281</v>
      </c>
      <c r="Q7" s="5">
        <v>1014202281</v>
      </c>
      <c r="R7" s="6">
        <f t="shared" ref="R7:R38" si="0">+L7-O7</f>
        <v>318553663</v>
      </c>
      <c r="S7" s="7">
        <f t="shared" ref="S7:S38" si="1">+O7/L7</f>
        <v>0.87500346752991953</v>
      </c>
      <c r="T7" s="7">
        <f t="shared" ref="T7:T38" si="2">+P7/L7</f>
        <v>0.39796047910535609</v>
      </c>
      <c r="U7" s="7">
        <f t="shared" ref="U7:U38" si="3">+Q7/L7</f>
        <v>0.39796047910535609</v>
      </c>
    </row>
    <row r="8" spans="1:21" ht="54.95" customHeight="1" thickTop="1" thickBot="1">
      <c r="A8" s="3" t="s">
        <v>32</v>
      </c>
      <c r="B8" s="3" t="s">
        <v>33</v>
      </c>
      <c r="C8" s="3" t="s">
        <v>34</v>
      </c>
      <c r="D8" s="3" t="s">
        <v>18</v>
      </c>
      <c r="E8" s="3" t="s">
        <v>19</v>
      </c>
      <c r="F8" s="3" t="s">
        <v>64</v>
      </c>
      <c r="G8" s="3" t="s">
        <v>29</v>
      </c>
      <c r="H8" s="4" t="s">
        <v>65</v>
      </c>
      <c r="I8" s="5">
        <v>3979920000</v>
      </c>
      <c r="J8" s="5">
        <v>0</v>
      </c>
      <c r="K8" s="5">
        <v>0</v>
      </c>
      <c r="L8" s="5">
        <v>3979920000</v>
      </c>
      <c r="M8" s="5">
        <v>3965763288.2399998</v>
      </c>
      <c r="N8" s="5">
        <v>14156711.76</v>
      </c>
      <c r="O8" s="5">
        <v>3848294611.2399998</v>
      </c>
      <c r="P8" s="5">
        <v>3207654702.4299998</v>
      </c>
      <c r="Q8" s="5">
        <v>3039011205.5599999</v>
      </c>
      <c r="R8" s="6">
        <f t="shared" si="0"/>
        <v>131625388.76000023</v>
      </c>
      <c r="S8" s="7">
        <f t="shared" si="1"/>
        <v>0.96692762951014088</v>
      </c>
      <c r="T8" s="7">
        <f t="shared" si="2"/>
        <v>0.80595959276317108</v>
      </c>
      <c r="U8" s="7">
        <f t="shared" si="3"/>
        <v>0.76358600312569092</v>
      </c>
    </row>
    <row r="9" spans="1:21" ht="54.95" customHeight="1" thickTop="1" thickBot="1">
      <c r="A9" s="8" t="s">
        <v>32</v>
      </c>
      <c r="B9" s="8"/>
      <c r="C9" s="8"/>
      <c r="D9" s="8"/>
      <c r="E9" s="8"/>
      <c r="F9" s="8"/>
      <c r="G9" s="8"/>
      <c r="H9" s="15" t="s">
        <v>72</v>
      </c>
      <c r="I9" s="16">
        <f>SUM(I6:I8)</f>
        <v>9076920000</v>
      </c>
      <c r="J9" s="16">
        <f t="shared" ref="J9:Q9" si="4">SUM(J6:J8)</f>
        <v>0</v>
      </c>
      <c r="K9" s="16">
        <f t="shared" si="4"/>
        <v>0</v>
      </c>
      <c r="L9" s="16">
        <f t="shared" si="4"/>
        <v>9076920000</v>
      </c>
      <c r="M9" s="16">
        <f t="shared" si="4"/>
        <v>8605311344.5599995</v>
      </c>
      <c r="N9" s="16">
        <f t="shared" si="4"/>
        <v>471608655.43999994</v>
      </c>
      <c r="O9" s="16">
        <f t="shared" si="4"/>
        <v>8388369662.6999998</v>
      </c>
      <c r="P9" s="16">
        <f t="shared" si="4"/>
        <v>6349733143.8899994</v>
      </c>
      <c r="Q9" s="16">
        <f t="shared" si="4"/>
        <v>6176013448.0200005</v>
      </c>
      <c r="R9" s="17">
        <f t="shared" si="0"/>
        <v>688550337.30000019</v>
      </c>
      <c r="S9" s="18">
        <f t="shared" si="1"/>
        <v>0.92414273373567246</v>
      </c>
      <c r="T9" s="18">
        <f t="shared" si="2"/>
        <v>0.69954710891910465</v>
      </c>
      <c r="U9" s="18">
        <f t="shared" si="3"/>
        <v>0.68040849186948882</v>
      </c>
    </row>
    <row r="10" spans="1:21" ht="54.95" customHeight="1" thickTop="1" thickBot="1">
      <c r="A10" s="3" t="s">
        <v>32</v>
      </c>
      <c r="B10" s="3" t="s">
        <v>37</v>
      </c>
      <c r="C10" s="3" t="s">
        <v>34</v>
      </c>
      <c r="D10" s="3" t="s">
        <v>18</v>
      </c>
      <c r="E10" s="3" t="s">
        <v>19</v>
      </c>
      <c r="F10" s="3" t="s">
        <v>20</v>
      </c>
      <c r="G10" s="3" t="s">
        <v>21</v>
      </c>
      <c r="H10" s="4" t="s">
        <v>38</v>
      </c>
      <c r="I10" s="5">
        <v>3234883561</v>
      </c>
      <c r="J10" s="5">
        <v>0</v>
      </c>
      <c r="K10" s="5">
        <v>0</v>
      </c>
      <c r="L10" s="5">
        <v>3234883561</v>
      </c>
      <c r="M10" s="5">
        <v>3234883561</v>
      </c>
      <c r="N10" s="5">
        <v>0</v>
      </c>
      <c r="O10" s="5">
        <v>3234883561</v>
      </c>
      <c r="P10" s="5">
        <v>3234883561</v>
      </c>
      <c r="Q10" s="5">
        <v>3234883561</v>
      </c>
      <c r="R10" s="6">
        <f t="shared" si="0"/>
        <v>0</v>
      </c>
      <c r="S10" s="7">
        <f t="shared" si="1"/>
        <v>1</v>
      </c>
      <c r="T10" s="7">
        <f t="shared" si="2"/>
        <v>1</v>
      </c>
      <c r="U10" s="7">
        <f t="shared" si="3"/>
        <v>1</v>
      </c>
    </row>
    <row r="11" spans="1:21" ht="54.95" customHeight="1" thickTop="1" thickBot="1">
      <c r="A11" s="3" t="s">
        <v>32</v>
      </c>
      <c r="B11" s="3" t="s">
        <v>37</v>
      </c>
      <c r="C11" s="3" t="s">
        <v>34</v>
      </c>
      <c r="D11" s="3" t="s">
        <v>18</v>
      </c>
      <c r="E11" s="3" t="s">
        <v>19</v>
      </c>
      <c r="F11" s="3" t="s">
        <v>36</v>
      </c>
      <c r="G11" s="3" t="s">
        <v>21</v>
      </c>
      <c r="H11" s="4" t="s">
        <v>38</v>
      </c>
      <c r="I11" s="5">
        <v>9765116439</v>
      </c>
      <c r="J11" s="5">
        <v>0</v>
      </c>
      <c r="K11" s="5">
        <v>0</v>
      </c>
      <c r="L11" s="5">
        <v>9765116439</v>
      </c>
      <c r="M11" s="5">
        <v>9765116439</v>
      </c>
      <c r="N11" s="5">
        <v>0</v>
      </c>
      <c r="O11" s="5">
        <v>9765116439</v>
      </c>
      <c r="P11" s="5">
        <v>9765116439</v>
      </c>
      <c r="Q11" s="5">
        <v>9765116439</v>
      </c>
      <c r="R11" s="6">
        <f t="shared" si="0"/>
        <v>0</v>
      </c>
      <c r="S11" s="7">
        <f t="shared" si="1"/>
        <v>1</v>
      </c>
      <c r="T11" s="7">
        <f t="shared" si="2"/>
        <v>1</v>
      </c>
      <c r="U11" s="7">
        <f t="shared" si="3"/>
        <v>1</v>
      </c>
    </row>
    <row r="12" spans="1:21" ht="54.95" customHeight="1" thickTop="1" thickBot="1">
      <c r="A12" s="3" t="s">
        <v>32</v>
      </c>
      <c r="B12" s="3" t="s">
        <v>37</v>
      </c>
      <c r="C12" s="3" t="s">
        <v>34</v>
      </c>
      <c r="D12" s="3" t="s">
        <v>27</v>
      </c>
      <c r="E12" s="3" t="s">
        <v>19</v>
      </c>
      <c r="F12" s="3" t="s">
        <v>20</v>
      </c>
      <c r="G12" s="3" t="s">
        <v>21</v>
      </c>
      <c r="H12" s="4" t="s">
        <v>40</v>
      </c>
      <c r="I12" s="5">
        <v>550000000</v>
      </c>
      <c r="J12" s="5">
        <v>0</v>
      </c>
      <c r="K12" s="5">
        <v>0</v>
      </c>
      <c r="L12" s="5">
        <v>550000000</v>
      </c>
      <c r="M12" s="5">
        <v>549613124.90999997</v>
      </c>
      <c r="N12" s="5">
        <v>386875.09</v>
      </c>
      <c r="O12" s="5">
        <v>545650844.75999999</v>
      </c>
      <c r="P12" s="5">
        <v>461058425.75999999</v>
      </c>
      <c r="Q12" s="5">
        <v>461058425.75999999</v>
      </c>
      <c r="R12" s="6">
        <f t="shared" si="0"/>
        <v>4349155.2400000095</v>
      </c>
      <c r="S12" s="7">
        <f t="shared" si="1"/>
        <v>0.99209244501818183</v>
      </c>
      <c r="T12" s="7">
        <f t="shared" si="2"/>
        <v>0.8382880468363636</v>
      </c>
      <c r="U12" s="7">
        <f t="shared" si="3"/>
        <v>0.8382880468363636</v>
      </c>
    </row>
    <row r="13" spans="1:21" ht="54.95" customHeight="1" thickTop="1" thickBot="1">
      <c r="A13" s="3" t="s">
        <v>32</v>
      </c>
      <c r="B13" s="3" t="s">
        <v>37</v>
      </c>
      <c r="C13" s="3" t="s">
        <v>34</v>
      </c>
      <c r="D13" s="3" t="s">
        <v>22</v>
      </c>
      <c r="E13" s="3" t="s">
        <v>19</v>
      </c>
      <c r="F13" s="3" t="s">
        <v>20</v>
      </c>
      <c r="G13" s="3" t="s">
        <v>21</v>
      </c>
      <c r="H13" s="4" t="s">
        <v>41</v>
      </c>
      <c r="I13" s="5">
        <v>2154000000</v>
      </c>
      <c r="J13" s="5">
        <v>0</v>
      </c>
      <c r="K13" s="5">
        <v>0</v>
      </c>
      <c r="L13" s="5">
        <v>2154000000</v>
      </c>
      <c r="M13" s="5">
        <v>2140384773.5</v>
      </c>
      <c r="N13" s="5">
        <v>13615226.5</v>
      </c>
      <c r="O13" s="5">
        <v>2094305181.5</v>
      </c>
      <c r="P13" s="5">
        <v>1622507894.5</v>
      </c>
      <c r="Q13" s="5">
        <v>1609545801.5</v>
      </c>
      <c r="R13" s="6">
        <f t="shared" si="0"/>
        <v>59694818.5</v>
      </c>
      <c r="S13" s="7">
        <f t="shared" si="1"/>
        <v>0.97228652808727944</v>
      </c>
      <c r="T13" s="7">
        <f t="shared" si="2"/>
        <v>0.75325343291550606</v>
      </c>
      <c r="U13" s="7">
        <f t="shared" si="3"/>
        <v>0.74723574814298976</v>
      </c>
    </row>
    <row r="14" spans="1:21" ht="54.95" customHeight="1" thickTop="1" thickBot="1">
      <c r="A14" s="3" t="s">
        <v>32</v>
      </c>
      <c r="B14" s="3" t="s">
        <v>37</v>
      </c>
      <c r="C14" s="3" t="s">
        <v>34</v>
      </c>
      <c r="D14" s="3" t="s">
        <v>23</v>
      </c>
      <c r="E14" s="3" t="s">
        <v>19</v>
      </c>
      <c r="F14" s="3" t="s">
        <v>20</v>
      </c>
      <c r="G14" s="3" t="s">
        <v>21</v>
      </c>
      <c r="H14" s="4" t="s">
        <v>42</v>
      </c>
      <c r="I14" s="5">
        <v>500000000</v>
      </c>
      <c r="J14" s="5">
        <v>0</v>
      </c>
      <c r="K14" s="5">
        <v>0</v>
      </c>
      <c r="L14" s="5">
        <v>500000000</v>
      </c>
      <c r="M14" s="5">
        <v>480428805.69999999</v>
      </c>
      <c r="N14" s="5">
        <v>19571194.300000001</v>
      </c>
      <c r="O14" s="5">
        <v>480428805.69999999</v>
      </c>
      <c r="P14" s="5">
        <v>85353077.700000003</v>
      </c>
      <c r="Q14" s="5">
        <v>85353077.700000003</v>
      </c>
      <c r="R14" s="6">
        <f t="shared" si="0"/>
        <v>19571194.300000012</v>
      </c>
      <c r="S14" s="7">
        <f t="shared" si="1"/>
        <v>0.96085761139999992</v>
      </c>
      <c r="T14" s="7">
        <f t="shared" si="2"/>
        <v>0.1707061554</v>
      </c>
      <c r="U14" s="7">
        <f t="shared" si="3"/>
        <v>0.1707061554</v>
      </c>
    </row>
    <row r="15" spans="1:21" ht="54.95" customHeight="1" thickTop="1" thickBot="1">
      <c r="A15" s="3" t="s">
        <v>32</v>
      </c>
      <c r="B15" s="3" t="s">
        <v>37</v>
      </c>
      <c r="C15" s="3" t="s">
        <v>34</v>
      </c>
      <c r="D15" s="3" t="s">
        <v>31</v>
      </c>
      <c r="E15" s="3" t="s">
        <v>19</v>
      </c>
      <c r="F15" s="3" t="s">
        <v>20</v>
      </c>
      <c r="G15" s="3" t="s">
        <v>21</v>
      </c>
      <c r="H15" s="4" t="s">
        <v>43</v>
      </c>
      <c r="I15" s="5">
        <v>1500000000</v>
      </c>
      <c r="J15" s="5">
        <v>0</v>
      </c>
      <c r="K15" s="5">
        <v>0</v>
      </c>
      <c r="L15" s="5">
        <v>1500000000</v>
      </c>
      <c r="M15" s="5">
        <v>1286279199.5999999</v>
      </c>
      <c r="N15" s="5">
        <v>213720800.40000001</v>
      </c>
      <c r="O15" s="5">
        <v>1214450919.5999999</v>
      </c>
      <c r="P15" s="5">
        <v>814660566.14999998</v>
      </c>
      <c r="Q15" s="5">
        <v>337153951.14999998</v>
      </c>
      <c r="R15" s="6">
        <f t="shared" si="0"/>
        <v>285549080.4000001</v>
      </c>
      <c r="S15" s="7">
        <f t="shared" si="1"/>
        <v>0.80963394639999997</v>
      </c>
      <c r="T15" s="7">
        <f t="shared" si="2"/>
        <v>0.54310704409999999</v>
      </c>
      <c r="U15" s="7">
        <f t="shared" si="3"/>
        <v>0.22476930076666665</v>
      </c>
    </row>
    <row r="16" spans="1:21" ht="54.95" customHeight="1" thickTop="1" thickBot="1">
      <c r="A16" s="3" t="s">
        <v>32</v>
      </c>
      <c r="B16" s="3" t="s">
        <v>37</v>
      </c>
      <c r="C16" s="3" t="s">
        <v>34</v>
      </c>
      <c r="D16" s="3" t="s">
        <v>31</v>
      </c>
      <c r="E16" s="3" t="s">
        <v>19</v>
      </c>
      <c r="F16" s="3" t="s">
        <v>36</v>
      </c>
      <c r="G16" s="3" t="s">
        <v>21</v>
      </c>
      <c r="H16" s="4" t="s">
        <v>43</v>
      </c>
      <c r="I16" s="5">
        <v>1500000000</v>
      </c>
      <c r="J16" s="5">
        <v>0</v>
      </c>
      <c r="K16" s="5">
        <v>0</v>
      </c>
      <c r="L16" s="5">
        <v>1500000000</v>
      </c>
      <c r="M16" s="5">
        <v>1500000000</v>
      </c>
      <c r="N16" s="5">
        <v>0</v>
      </c>
      <c r="O16" s="5">
        <v>1500000000</v>
      </c>
      <c r="P16" s="5">
        <v>1500000000</v>
      </c>
      <c r="Q16" s="5">
        <v>0</v>
      </c>
      <c r="R16" s="6">
        <f t="shared" si="0"/>
        <v>0</v>
      </c>
      <c r="S16" s="7">
        <f t="shared" si="1"/>
        <v>1</v>
      </c>
      <c r="T16" s="7">
        <f t="shared" si="2"/>
        <v>1</v>
      </c>
      <c r="U16" s="7">
        <f t="shared" si="3"/>
        <v>0</v>
      </c>
    </row>
    <row r="17" spans="1:21" ht="54.95" customHeight="1" thickTop="1" thickBot="1">
      <c r="A17" s="3" t="s">
        <v>32</v>
      </c>
      <c r="B17" s="3" t="s">
        <v>37</v>
      </c>
      <c r="C17" s="3" t="s">
        <v>34</v>
      </c>
      <c r="D17" s="3" t="s">
        <v>44</v>
      </c>
      <c r="E17" s="3" t="s">
        <v>19</v>
      </c>
      <c r="F17" s="3" t="s">
        <v>20</v>
      </c>
      <c r="G17" s="3" t="s">
        <v>21</v>
      </c>
      <c r="H17" s="4" t="s">
        <v>45</v>
      </c>
      <c r="I17" s="5">
        <v>880000000</v>
      </c>
      <c r="J17" s="5">
        <v>0</v>
      </c>
      <c r="K17" s="5">
        <v>0</v>
      </c>
      <c r="L17" s="5">
        <v>880000000</v>
      </c>
      <c r="M17" s="5">
        <v>849923021.82000005</v>
      </c>
      <c r="N17" s="5">
        <v>30076978.18</v>
      </c>
      <c r="O17" s="5">
        <v>849923021.82000005</v>
      </c>
      <c r="P17" s="5">
        <v>619974818.25</v>
      </c>
      <c r="Q17" s="5">
        <v>619974818.25</v>
      </c>
      <c r="R17" s="6">
        <f t="shared" si="0"/>
        <v>30076978.179999948</v>
      </c>
      <c r="S17" s="7">
        <f t="shared" si="1"/>
        <v>0.9658216157045455</v>
      </c>
      <c r="T17" s="7">
        <f t="shared" si="2"/>
        <v>0.70451683892045458</v>
      </c>
      <c r="U17" s="7">
        <f t="shared" si="3"/>
        <v>0.70451683892045458</v>
      </c>
    </row>
    <row r="18" spans="1:21" ht="54.95" customHeight="1" thickTop="1" thickBot="1">
      <c r="A18" s="3" t="s">
        <v>32</v>
      </c>
      <c r="B18" s="3" t="s">
        <v>37</v>
      </c>
      <c r="C18" s="3" t="s">
        <v>34</v>
      </c>
      <c r="D18" s="3" t="s">
        <v>24</v>
      </c>
      <c r="E18" s="3" t="s">
        <v>19</v>
      </c>
      <c r="F18" s="3" t="s">
        <v>20</v>
      </c>
      <c r="G18" s="3" t="s">
        <v>21</v>
      </c>
      <c r="H18" s="4" t="s">
        <v>46</v>
      </c>
      <c r="I18" s="5">
        <v>2000000000</v>
      </c>
      <c r="J18" s="5">
        <v>0</v>
      </c>
      <c r="K18" s="5">
        <v>0</v>
      </c>
      <c r="L18" s="5">
        <v>2000000000</v>
      </c>
      <c r="M18" s="5">
        <v>1997751924.2</v>
      </c>
      <c r="N18" s="5">
        <v>2248075.7999999998</v>
      </c>
      <c r="O18" s="5">
        <v>1991191907.7</v>
      </c>
      <c r="P18" s="5">
        <v>1647293745.7</v>
      </c>
      <c r="Q18" s="5">
        <v>1633651558.7</v>
      </c>
      <c r="R18" s="6">
        <f t="shared" si="0"/>
        <v>8808092.2999999523</v>
      </c>
      <c r="S18" s="7">
        <f t="shared" si="1"/>
        <v>0.99559595384999999</v>
      </c>
      <c r="T18" s="7">
        <f t="shared" si="2"/>
        <v>0.82364687285000004</v>
      </c>
      <c r="U18" s="7">
        <f t="shared" si="3"/>
        <v>0.81682577935</v>
      </c>
    </row>
    <row r="19" spans="1:21" ht="54.95" customHeight="1" thickTop="1" thickBot="1">
      <c r="A19" s="3" t="s">
        <v>32</v>
      </c>
      <c r="B19" s="3" t="s">
        <v>37</v>
      </c>
      <c r="C19" s="3" t="s">
        <v>34</v>
      </c>
      <c r="D19" s="3" t="s">
        <v>20</v>
      </c>
      <c r="E19" s="3" t="s">
        <v>19</v>
      </c>
      <c r="F19" s="3" t="s">
        <v>20</v>
      </c>
      <c r="G19" s="3" t="s">
        <v>21</v>
      </c>
      <c r="H19" s="4" t="s">
        <v>48</v>
      </c>
      <c r="I19" s="5">
        <v>3734883562</v>
      </c>
      <c r="J19" s="5">
        <v>0</v>
      </c>
      <c r="K19" s="5">
        <v>0</v>
      </c>
      <c r="L19" s="5">
        <v>3734883562</v>
      </c>
      <c r="M19" s="5">
        <v>3734883562</v>
      </c>
      <c r="N19" s="5">
        <v>0</v>
      </c>
      <c r="O19" s="5">
        <v>3734883562</v>
      </c>
      <c r="P19" s="5">
        <v>3734883562</v>
      </c>
      <c r="Q19" s="5">
        <v>3734883562</v>
      </c>
      <c r="R19" s="6">
        <f t="shared" si="0"/>
        <v>0</v>
      </c>
      <c r="S19" s="7">
        <f t="shared" si="1"/>
        <v>1</v>
      </c>
      <c r="T19" s="7">
        <f t="shared" si="2"/>
        <v>1</v>
      </c>
      <c r="U19" s="7">
        <f t="shared" si="3"/>
        <v>1</v>
      </c>
    </row>
    <row r="20" spans="1:21" ht="54.95" customHeight="1" thickTop="1" thickBot="1">
      <c r="A20" s="3" t="s">
        <v>32</v>
      </c>
      <c r="B20" s="3" t="s">
        <v>37</v>
      </c>
      <c r="C20" s="3" t="s">
        <v>34</v>
      </c>
      <c r="D20" s="3" t="s">
        <v>20</v>
      </c>
      <c r="E20" s="3" t="s">
        <v>19</v>
      </c>
      <c r="F20" s="3" t="s">
        <v>36</v>
      </c>
      <c r="G20" s="3" t="s">
        <v>21</v>
      </c>
      <c r="H20" s="4" t="s">
        <v>48</v>
      </c>
      <c r="I20" s="5">
        <v>10265116438</v>
      </c>
      <c r="J20" s="5">
        <v>0</v>
      </c>
      <c r="K20" s="5">
        <v>0</v>
      </c>
      <c r="L20" s="5">
        <v>10265116438</v>
      </c>
      <c r="M20" s="5">
        <v>10265116438</v>
      </c>
      <c r="N20" s="5">
        <v>0</v>
      </c>
      <c r="O20" s="5">
        <v>10265116438</v>
      </c>
      <c r="P20" s="5">
        <v>10265116438</v>
      </c>
      <c r="Q20" s="5">
        <v>10265116438</v>
      </c>
      <c r="R20" s="6">
        <f t="shared" si="0"/>
        <v>0</v>
      </c>
      <c r="S20" s="7">
        <f t="shared" si="1"/>
        <v>1</v>
      </c>
      <c r="T20" s="7">
        <f t="shared" si="2"/>
        <v>1</v>
      </c>
      <c r="U20" s="7">
        <f t="shared" si="3"/>
        <v>1</v>
      </c>
    </row>
    <row r="21" spans="1:21" ht="54.95" customHeight="1" thickTop="1" thickBot="1">
      <c r="A21" s="3" t="s">
        <v>32</v>
      </c>
      <c r="B21" s="3" t="s">
        <v>37</v>
      </c>
      <c r="C21" s="3" t="s">
        <v>34</v>
      </c>
      <c r="D21" s="3" t="s">
        <v>28</v>
      </c>
      <c r="E21" s="3" t="s">
        <v>19</v>
      </c>
      <c r="F21" s="3" t="s">
        <v>20</v>
      </c>
      <c r="G21" s="3" t="s">
        <v>21</v>
      </c>
      <c r="H21" s="4" t="s">
        <v>49</v>
      </c>
      <c r="I21" s="5">
        <v>3354883562</v>
      </c>
      <c r="J21" s="5">
        <v>0</v>
      </c>
      <c r="K21" s="5">
        <v>0</v>
      </c>
      <c r="L21" s="5">
        <v>3354883562</v>
      </c>
      <c r="M21" s="5">
        <v>3289485669.25</v>
      </c>
      <c r="N21" s="5">
        <v>65397892.75</v>
      </c>
      <c r="O21" s="5">
        <v>3282326313.5</v>
      </c>
      <c r="P21" s="5">
        <v>2805956189.5</v>
      </c>
      <c r="Q21" s="5">
        <v>2780839852.5</v>
      </c>
      <c r="R21" s="6">
        <f t="shared" si="0"/>
        <v>72557248.5</v>
      </c>
      <c r="S21" s="7">
        <f t="shared" si="1"/>
        <v>0.97837264776583022</v>
      </c>
      <c r="T21" s="7">
        <f t="shared" si="2"/>
        <v>0.83637960532592692</v>
      </c>
      <c r="U21" s="7">
        <f t="shared" si="3"/>
        <v>0.82889310496433855</v>
      </c>
    </row>
    <row r="22" spans="1:21" ht="54.95" customHeight="1" thickTop="1" thickBot="1">
      <c r="A22" s="3" t="s">
        <v>32</v>
      </c>
      <c r="B22" s="3" t="s">
        <v>37</v>
      </c>
      <c r="C22" s="3" t="s">
        <v>34</v>
      </c>
      <c r="D22" s="3" t="s">
        <v>28</v>
      </c>
      <c r="E22" s="3" t="s">
        <v>19</v>
      </c>
      <c r="F22" s="3" t="s">
        <v>36</v>
      </c>
      <c r="G22" s="3" t="s">
        <v>21</v>
      </c>
      <c r="H22" s="4" t="s">
        <v>49</v>
      </c>
      <c r="I22" s="5">
        <v>9885116438</v>
      </c>
      <c r="J22" s="5">
        <v>0</v>
      </c>
      <c r="K22" s="5">
        <v>0</v>
      </c>
      <c r="L22" s="5">
        <v>9885116438</v>
      </c>
      <c r="M22" s="5">
        <v>9885042784</v>
      </c>
      <c r="N22" s="5">
        <v>73654</v>
      </c>
      <c r="O22" s="5">
        <v>9883685645</v>
      </c>
      <c r="P22" s="5">
        <v>6601145860.1499996</v>
      </c>
      <c r="Q22" s="5">
        <v>6601145860.1499996</v>
      </c>
      <c r="R22" s="6">
        <f t="shared" si="0"/>
        <v>1430793</v>
      </c>
      <c r="S22" s="7">
        <f t="shared" si="1"/>
        <v>0.9998552578506309</v>
      </c>
      <c r="T22" s="7">
        <f t="shared" si="2"/>
        <v>0.66778635350961757</v>
      </c>
      <c r="U22" s="7">
        <f t="shared" si="3"/>
        <v>0.66778635350961757</v>
      </c>
    </row>
    <row r="23" spans="1:21" ht="54.95" customHeight="1" thickTop="1" thickBot="1">
      <c r="A23" s="3" t="s">
        <v>32</v>
      </c>
      <c r="B23" s="3" t="s">
        <v>37</v>
      </c>
      <c r="C23" s="3" t="s">
        <v>34</v>
      </c>
      <c r="D23" s="3" t="s">
        <v>50</v>
      </c>
      <c r="E23" s="3" t="s">
        <v>19</v>
      </c>
      <c r="F23" s="3" t="s">
        <v>20</v>
      </c>
      <c r="G23" s="3" t="s">
        <v>21</v>
      </c>
      <c r="H23" s="4" t="s">
        <v>51</v>
      </c>
      <c r="I23" s="5">
        <v>3000000000</v>
      </c>
      <c r="J23" s="5">
        <v>0</v>
      </c>
      <c r="K23" s="5">
        <v>0</v>
      </c>
      <c r="L23" s="5">
        <v>3000000000</v>
      </c>
      <c r="M23" s="5">
        <v>2947453044.5</v>
      </c>
      <c r="N23" s="5">
        <v>52546955.5</v>
      </c>
      <c r="O23" s="5">
        <v>2947413448.5</v>
      </c>
      <c r="P23" s="5">
        <v>1513676257</v>
      </c>
      <c r="Q23" s="5">
        <v>1505691900</v>
      </c>
      <c r="R23" s="6">
        <f t="shared" si="0"/>
        <v>52586551.5</v>
      </c>
      <c r="S23" s="7">
        <f t="shared" si="1"/>
        <v>0.98247114950000003</v>
      </c>
      <c r="T23" s="7">
        <f t="shared" si="2"/>
        <v>0.50455875233333336</v>
      </c>
      <c r="U23" s="7">
        <f t="shared" si="3"/>
        <v>0.50189729999999999</v>
      </c>
    </row>
    <row r="24" spans="1:21" ht="54.95" customHeight="1" thickTop="1" thickBot="1">
      <c r="A24" s="3" t="s">
        <v>32</v>
      </c>
      <c r="B24" s="3" t="s">
        <v>37</v>
      </c>
      <c r="C24" s="3" t="s">
        <v>34</v>
      </c>
      <c r="D24" s="3" t="s">
        <v>36</v>
      </c>
      <c r="E24" s="3" t="s">
        <v>19</v>
      </c>
      <c r="F24" s="3" t="s">
        <v>52</v>
      </c>
      <c r="G24" s="3" t="s">
        <v>21</v>
      </c>
      <c r="H24" s="4" t="s">
        <v>53</v>
      </c>
      <c r="I24" s="5">
        <v>0</v>
      </c>
      <c r="J24" s="5">
        <v>21350000001</v>
      </c>
      <c r="K24" s="5">
        <v>0</v>
      </c>
      <c r="L24" s="5">
        <v>21350000001</v>
      </c>
      <c r="M24" s="5">
        <v>21328109081</v>
      </c>
      <c r="N24" s="5">
        <v>21890920</v>
      </c>
      <c r="O24" s="5">
        <v>21278696881.5</v>
      </c>
      <c r="P24" s="5">
        <v>10741768578</v>
      </c>
      <c r="Q24" s="5">
        <v>10741768578</v>
      </c>
      <c r="R24" s="6">
        <f t="shared" si="0"/>
        <v>71303119.5</v>
      </c>
      <c r="S24" s="7">
        <f t="shared" si="1"/>
        <v>0.99666027543341174</v>
      </c>
      <c r="T24" s="7">
        <f t="shared" si="2"/>
        <v>0.50312733384060293</v>
      </c>
      <c r="U24" s="7">
        <f t="shared" si="3"/>
        <v>0.50312733384060293</v>
      </c>
    </row>
    <row r="25" spans="1:21" ht="54.95" customHeight="1" thickTop="1" thickBot="1">
      <c r="A25" s="3" t="s">
        <v>32</v>
      </c>
      <c r="B25" s="3" t="s">
        <v>37</v>
      </c>
      <c r="C25" s="3" t="s">
        <v>34</v>
      </c>
      <c r="D25" s="3" t="s">
        <v>36</v>
      </c>
      <c r="E25" s="3" t="s">
        <v>54</v>
      </c>
      <c r="F25" s="3" t="s">
        <v>30</v>
      </c>
      <c r="G25" s="3" t="s">
        <v>21</v>
      </c>
      <c r="H25" s="4" t="s">
        <v>53</v>
      </c>
      <c r="I25" s="5">
        <v>0</v>
      </c>
      <c r="J25" s="5">
        <v>21350000001</v>
      </c>
      <c r="K25" s="5">
        <v>21350000001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6">
        <f t="shared" si="0"/>
        <v>0</v>
      </c>
      <c r="S25" s="7" t="e">
        <f t="shared" si="1"/>
        <v>#DIV/0!</v>
      </c>
      <c r="T25" s="7" t="e">
        <f t="shared" si="2"/>
        <v>#DIV/0!</v>
      </c>
      <c r="U25" s="7" t="e">
        <f t="shared" si="3"/>
        <v>#DIV/0!</v>
      </c>
    </row>
    <row r="26" spans="1:21" ht="54.95" customHeight="1" thickTop="1" thickBot="1">
      <c r="A26" s="3" t="s">
        <v>32</v>
      </c>
      <c r="B26" s="3" t="s">
        <v>37</v>
      </c>
      <c r="C26" s="3" t="s">
        <v>34</v>
      </c>
      <c r="D26" s="3" t="s">
        <v>55</v>
      </c>
      <c r="E26" s="3" t="s">
        <v>19</v>
      </c>
      <c r="F26" s="3" t="s">
        <v>52</v>
      </c>
      <c r="G26" s="3" t="s">
        <v>21</v>
      </c>
      <c r="H26" s="4" t="s">
        <v>56</v>
      </c>
      <c r="I26" s="5">
        <v>0</v>
      </c>
      <c r="J26" s="5">
        <v>8600000000</v>
      </c>
      <c r="K26" s="5">
        <v>0</v>
      </c>
      <c r="L26" s="5">
        <v>8600000000</v>
      </c>
      <c r="M26" s="5">
        <v>8600000000</v>
      </c>
      <c r="N26" s="5">
        <v>0</v>
      </c>
      <c r="O26" s="5">
        <v>8600000000</v>
      </c>
      <c r="P26" s="5">
        <v>5600000000</v>
      </c>
      <c r="Q26" s="5">
        <v>1000000000</v>
      </c>
      <c r="R26" s="6">
        <f t="shared" si="0"/>
        <v>0</v>
      </c>
      <c r="S26" s="7">
        <f t="shared" si="1"/>
        <v>1</v>
      </c>
      <c r="T26" s="7">
        <f t="shared" si="2"/>
        <v>0.65116279069767447</v>
      </c>
      <c r="U26" s="7">
        <f t="shared" si="3"/>
        <v>0.11627906976744186</v>
      </c>
    </row>
    <row r="27" spans="1:21" ht="54.95" customHeight="1" thickTop="1" thickBot="1">
      <c r="A27" s="3" t="s">
        <v>32</v>
      </c>
      <c r="B27" s="3" t="s">
        <v>37</v>
      </c>
      <c r="C27" s="3" t="s">
        <v>34</v>
      </c>
      <c r="D27" s="3" t="s">
        <v>52</v>
      </c>
      <c r="E27" s="3" t="s">
        <v>19</v>
      </c>
      <c r="F27" s="3" t="s">
        <v>20</v>
      </c>
      <c r="G27" s="3" t="s">
        <v>21</v>
      </c>
      <c r="H27" s="4" t="s">
        <v>57</v>
      </c>
      <c r="I27" s="5">
        <v>0</v>
      </c>
      <c r="J27" s="5">
        <v>540000000</v>
      </c>
      <c r="K27" s="5">
        <v>0</v>
      </c>
      <c r="L27" s="5">
        <v>540000000</v>
      </c>
      <c r="M27" s="5">
        <v>540000000</v>
      </c>
      <c r="N27" s="5">
        <v>0</v>
      </c>
      <c r="O27" s="5">
        <v>540000000</v>
      </c>
      <c r="P27" s="5">
        <v>540000000</v>
      </c>
      <c r="Q27" s="5">
        <v>0</v>
      </c>
      <c r="R27" s="6">
        <f t="shared" si="0"/>
        <v>0</v>
      </c>
      <c r="S27" s="7">
        <f t="shared" si="1"/>
        <v>1</v>
      </c>
      <c r="T27" s="7">
        <f t="shared" si="2"/>
        <v>1</v>
      </c>
      <c r="U27" s="7">
        <f t="shared" si="3"/>
        <v>0</v>
      </c>
    </row>
    <row r="28" spans="1:21" ht="54.95" customHeight="1" thickTop="1" thickBot="1">
      <c r="A28" s="3" t="s">
        <v>32</v>
      </c>
      <c r="B28" s="3" t="s">
        <v>58</v>
      </c>
      <c r="C28" s="3" t="s">
        <v>34</v>
      </c>
      <c r="D28" s="3" t="s">
        <v>18</v>
      </c>
      <c r="E28" s="3" t="s">
        <v>19</v>
      </c>
      <c r="F28" s="3" t="s">
        <v>20</v>
      </c>
      <c r="G28" s="3" t="s">
        <v>21</v>
      </c>
      <c r="H28" s="4" t="s">
        <v>59</v>
      </c>
      <c r="I28" s="5">
        <v>380000000</v>
      </c>
      <c r="J28" s="5">
        <v>0</v>
      </c>
      <c r="K28" s="5">
        <v>0</v>
      </c>
      <c r="L28" s="5">
        <v>380000000</v>
      </c>
      <c r="M28" s="5">
        <v>379434860.60000002</v>
      </c>
      <c r="N28" s="5">
        <v>565139.4</v>
      </c>
      <c r="O28" s="5">
        <v>379434860.60000002</v>
      </c>
      <c r="P28" s="5">
        <v>235618820.59999999</v>
      </c>
      <c r="Q28" s="5">
        <v>235618820.59999999</v>
      </c>
      <c r="R28" s="6">
        <f t="shared" si="0"/>
        <v>565139.39999997616</v>
      </c>
      <c r="S28" s="7">
        <f t="shared" si="1"/>
        <v>0.99851279105263169</v>
      </c>
      <c r="T28" s="7">
        <f t="shared" si="2"/>
        <v>0.62004952789473677</v>
      </c>
      <c r="U28" s="7">
        <f t="shared" si="3"/>
        <v>0.62004952789473677</v>
      </c>
    </row>
    <row r="29" spans="1:21" ht="54.95" customHeight="1" thickTop="1" thickBot="1">
      <c r="A29" s="3" t="s">
        <v>32</v>
      </c>
      <c r="B29" s="3" t="s">
        <v>58</v>
      </c>
      <c r="C29" s="3" t="s">
        <v>34</v>
      </c>
      <c r="D29" s="3" t="s">
        <v>26</v>
      </c>
      <c r="E29" s="3" t="s">
        <v>19</v>
      </c>
      <c r="F29" s="3" t="s">
        <v>20</v>
      </c>
      <c r="G29" s="3" t="s">
        <v>21</v>
      </c>
      <c r="H29" s="4" t="s">
        <v>60</v>
      </c>
      <c r="I29" s="5">
        <v>250000000</v>
      </c>
      <c r="J29" s="5">
        <v>0</v>
      </c>
      <c r="K29" s="5">
        <v>0</v>
      </c>
      <c r="L29" s="5">
        <v>250000000</v>
      </c>
      <c r="M29" s="5">
        <v>243980626</v>
      </c>
      <c r="N29" s="5">
        <v>6019374</v>
      </c>
      <c r="O29" s="5">
        <v>188783201.59999999</v>
      </c>
      <c r="P29" s="5">
        <v>180495985.59999999</v>
      </c>
      <c r="Q29" s="5">
        <v>180495985.59999999</v>
      </c>
      <c r="R29" s="6">
        <f t="shared" si="0"/>
        <v>61216798.400000006</v>
      </c>
      <c r="S29" s="7">
        <f t="shared" si="1"/>
        <v>0.75513280640000002</v>
      </c>
      <c r="T29" s="7">
        <f t="shared" si="2"/>
        <v>0.72198394239999997</v>
      </c>
      <c r="U29" s="7">
        <f t="shared" si="3"/>
        <v>0.72198394239999997</v>
      </c>
    </row>
    <row r="30" spans="1:21" ht="54.95" customHeight="1" thickTop="1" thickBot="1">
      <c r="A30" s="8" t="s">
        <v>32</v>
      </c>
      <c r="B30" s="8"/>
      <c r="C30" s="8"/>
      <c r="D30" s="8"/>
      <c r="E30" s="8"/>
      <c r="F30" s="8"/>
      <c r="G30" s="8"/>
      <c r="H30" s="15" t="s">
        <v>73</v>
      </c>
      <c r="I30" s="16">
        <f>SUM(I10:I29)</f>
        <v>52954000000</v>
      </c>
      <c r="J30" s="16">
        <f t="shared" ref="J30:Q30" si="5">SUM(J10:J29)</f>
        <v>51840000002</v>
      </c>
      <c r="K30" s="16">
        <f t="shared" si="5"/>
        <v>21350000001</v>
      </c>
      <c r="L30" s="16">
        <f t="shared" si="5"/>
        <v>83444000001</v>
      </c>
      <c r="M30" s="16">
        <f t="shared" si="5"/>
        <v>83017886915.080002</v>
      </c>
      <c r="N30" s="16">
        <f t="shared" si="5"/>
        <v>426113085.92000002</v>
      </c>
      <c r="O30" s="16">
        <f t="shared" si="5"/>
        <v>82776291031.780014</v>
      </c>
      <c r="P30" s="16">
        <f t="shared" si="5"/>
        <v>61969510218.909996</v>
      </c>
      <c r="Q30" s="16">
        <f t="shared" si="5"/>
        <v>54792298629.909996</v>
      </c>
      <c r="R30" s="17">
        <f t="shared" si="0"/>
        <v>667708969.21998596</v>
      </c>
      <c r="S30" s="18">
        <f t="shared" si="1"/>
        <v>0.99199811886760003</v>
      </c>
      <c r="T30" s="18">
        <f t="shared" si="2"/>
        <v>0.74264788622510125</v>
      </c>
      <c r="U30" s="18">
        <f t="shared" si="3"/>
        <v>0.6566355715120723</v>
      </c>
    </row>
    <row r="31" spans="1:21" ht="54.95" customHeight="1" thickTop="1" thickBot="1">
      <c r="A31" s="3" t="s">
        <v>32</v>
      </c>
      <c r="B31" s="3" t="s">
        <v>37</v>
      </c>
      <c r="C31" s="3" t="s">
        <v>34</v>
      </c>
      <c r="D31" s="3" t="s">
        <v>26</v>
      </c>
      <c r="E31" s="3" t="s">
        <v>19</v>
      </c>
      <c r="F31" s="3" t="s">
        <v>20</v>
      </c>
      <c r="G31" s="3" t="s">
        <v>21</v>
      </c>
      <c r="H31" s="4" t="s">
        <v>39</v>
      </c>
      <c r="I31" s="5">
        <v>112832404731</v>
      </c>
      <c r="J31" s="5">
        <v>0</v>
      </c>
      <c r="K31" s="5">
        <v>0</v>
      </c>
      <c r="L31" s="5">
        <v>112832404731</v>
      </c>
      <c r="M31" s="5">
        <v>112832404731</v>
      </c>
      <c r="N31" s="5">
        <v>0</v>
      </c>
      <c r="O31" s="5">
        <v>112832404731</v>
      </c>
      <c r="P31" s="5">
        <v>112832404731</v>
      </c>
      <c r="Q31" s="5">
        <v>4000749125.0100002</v>
      </c>
      <c r="R31" s="6">
        <f t="shared" si="0"/>
        <v>0</v>
      </c>
      <c r="S31" s="7">
        <f t="shared" si="1"/>
        <v>1</v>
      </c>
      <c r="T31" s="7">
        <f t="shared" si="2"/>
        <v>1</v>
      </c>
      <c r="U31" s="7">
        <f t="shared" si="3"/>
        <v>3.5457448013698316E-2</v>
      </c>
    </row>
    <row r="32" spans="1:21" ht="54.95" customHeight="1" thickTop="1" thickBot="1">
      <c r="A32" s="3" t="s">
        <v>32</v>
      </c>
      <c r="B32" s="3" t="s">
        <v>37</v>
      </c>
      <c r="C32" s="3" t="s">
        <v>34</v>
      </c>
      <c r="D32" s="3" t="s">
        <v>25</v>
      </c>
      <c r="E32" s="3" t="s">
        <v>19</v>
      </c>
      <c r="F32" s="3" t="s">
        <v>20</v>
      </c>
      <c r="G32" s="3" t="s">
        <v>21</v>
      </c>
      <c r="H32" s="4" t="s">
        <v>47</v>
      </c>
      <c r="I32" s="5">
        <v>3667681196</v>
      </c>
      <c r="J32" s="5">
        <v>0</v>
      </c>
      <c r="K32" s="5">
        <v>0</v>
      </c>
      <c r="L32" s="5">
        <v>3667681196</v>
      </c>
      <c r="M32" s="5">
        <v>3539108495.3600001</v>
      </c>
      <c r="N32" s="5">
        <v>128572700.64</v>
      </c>
      <c r="O32" s="5">
        <v>3263509386.3600001</v>
      </c>
      <c r="P32" s="5">
        <v>2156863073.3600001</v>
      </c>
      <c r="Q32" s="5">
        <v>2137445920.3599999</v>
      </c>
      <c r="R32" s="6">
        <f t="shared" si="0"/>
        <v>404171809.63999987</v>
      </c>
      <c r="S32" s="7">
        <f t="shared" si="1"/>
        <v>0.88980181535930858</v>
      </c>
      <c r="T32" s="7">
        <f t="shared" si="2"/>
        <v>0.58807266992351759</v>
      </c>
      <c r="U32" s="7">
        <f t="shared" si="3"/>
        <v>0.58277854757145031</v>
      </c>
    </row>
    <row r="33" spans="1:21" ht="54.95" customHeight="1" thickTop="1" thickBot="1">
      <c r="A33" s="3" t="s">
        <v>32</v>
      </c>
      <c r="B33" s="3" t="s">
        <v>37</v>
      </c>
      <c r="C33" s="3" t="s">
        <v>34</v>
      </c>
      <c r="D33" s="3" t="s">
        <v>25</v>
      </c>
      <c r="E33" s="3" t="s">
        <v>19</v>
      </c>
      <c r="F33" s="3" t="s">
        <v>36</v>
      </c>
      <c r="G33" s="3" t="s">
        <v>21</v>
      </c>
      <c r="H33" s="4" t="s">
        <v>47</v>
      </c>
      <c r="I33" s="5">
        <v>10197914073</v>
      </c>
      <c r="J33" s="5">
        <v>0</v>
      </c>
      <c r="K33" s="5">
        <v>0</v>
      </c>
      <c r="L33" s="5">
        <v>10197914073</v>
      </c>
      <c r="M33" s="5">
        <v>10197914064</v>
      </c>
      <c r="N33" s="5">
        <v>9</v>
      </c>
      <c r="O33" s="5">
        <v>10131330373</v>
      </c>
      <c r="P33" s="5">
        <v>193232365</v>
      </c>
      <c r="Q33" s="5">
        <v>193232365</v>
      </c>
      <c r="R33" s="6">
        <f t="shared" si="0"/>
        <v>66583700</v>
      </c>
      <c r="S33" s="7">
        <f t="shared" si="1"/>
        <v>0.99347085104626576</v>
      </c>
      <c r="T33" s="7">
        <f t="shared" si="2"/>
        <v>1.8948224471865484E-2</v>
      </c>
      <c r="U33" s="7">
        <f t="shared" si="3"/>
        <v>1.8948224471865484E-2</v>
      </c>
    </row>
    <row r="34" spans="1:21" ht="54.95" customHeight="1" thickTop="1" thickBot="1">
      <c r="A34" s="8" t="s">
        <v>32</v>
      </c>
      <c r="B34" s="8"/>
      <c r="C34" s="8"/>
      <c r="D34" s="8"/>
      <c r="E34" s="8"/>
      <c r="F34" s="8"/>
      <c r="G34" s="8"/>
      <c r="H34" s="15" t="s">
        <v>74</v>
      </c>
      <c r="I34" s="16">
        <f>SUM(I31:I33)</f>
        <v>126698000000</v>
      </c>
      <c r="J34" s="16">
        <f t="shared" ref="J34:Q34" si="6">SUM(J31:J33)</f>
        <v>0</v>
      </c>
      <c r="K34" s="16">
        <f t="shared" si="6"/>
        <v>0</v>
      </c>
      <c r="L34" s="16">
        <f t="shared" si="6"/>
        <v>126698000000</v>
      </c>
      <c r="M34" s="16">
        <f t="shared" si="6"/>
        <v>126569427290.36</v>
      </c>
      <c r="N34" s="16">
        <f t="shared" si="6"/>
        <v>128572709.64</v>
      </c>
      <c r="O34" s="16">
        <f t="shared" si="6"/>
        <v>126227244490.36</v>
      </c>
      <c r="P34" s="16">
        <f t="shared" si="6"/>
        <v>115182500169.36</v>
      </c>
      <c r="Q34" s="16">
        <f t="shared" si="6"/>
        <v>6331427410.3699999</v>
      </c>
      <c r="R34" s="17">
        <f t="shared" si="0"/>
        <v>470755509.63999939</v>
      </c>
      <c r="S34" s="18">
        <f t="shared" si="1"/>
        <v>0.99628442824953822</v>
      </c>
      <c r="T34" s="18">
        <f t="shared" si="2"/>
        <v>0.90911064238867223</v>
      </c>
      <c r="U34" s="18">
        <f t="shared" si="3"/>
        <v>4.9972591598683481E-2</v>
      </c>
    </row>
    <row r="35" spans="1:21" ht="92.25" customHeight="1" thickTop="1" thickBot="1">
      <c r="A35" s="3" t="s">
        <v>32</v>
      </c>
      <c r="B35" s="3" t="s">
        <v>61</v>
      </c>
      <c r="C35" s="3" t="s">
        <v>34</v>
      </c>
      <c r="D35" s="3" t="s">
        <v>18</v>
      </c>
      <c r="E35" s="3" t="s">
        <v>19</v>
      </c>
      <c r="F35" s="3" t="s">
        <v>20</v>
      </c>
      <c r="G35" s="3" t="s">
        <v>21</v>
      </c>
      <c r="H35" s="4" t="s">
        <v>62</v>
      </c>
      <c r="I35" s="5">
        <v>3871000000</v>
      </c>
      <c r="J35" s="5">
        <v>0</v>
      </c>
      <c r="K35" s="5">
        <v>988899944</v>
      </c>
      <c r="L35" s="5">
        <v>2882100056</v>
      </c>
      <c r="M35" s="5">
        <v>2881500056</v>
      </c>
      <c r="N35" s="5">
        <v>600000</v>
      </c>
      <c r="O35" s="5">
        <v>2595881512</v>
      </c>
      <c r="P35" s="5">
        <v>1623416292</v>
      </c>
      <c r="Q35" s="5">
        <v>1623416292</v>
      </c>
      <c r="R35" s="6">
        <f t="shared" si="0"/>
        <v>286218544</v>
      </c>
      <c r="S35" s="7">
        <f t="shared" si="1"/>
        <v>0.90069097587221314</v>
      </c>
      <c r="T35" s="7">
        <f t="shared" si="2"/>
        <v>0.56327547984336879</v>
      </c>
      <c r="U35" s="7">
        <f t="shared" si="3"/>
        <v>0.56327547984336879</v>
      </c>
    </row>
    <row r="36" spans="1:21" ht="72" customHeight="1" thickTop="1" thickBot="1">
      <c r="A36" s="3" t="s">
        <v>32</v>
      </c>
      <c r="B36" s="3" t="s">
        <v>61</v>
      </c>
      <c r="C36" s="3" t="s">
        <v>34</v>
      </c>
      <c r="D36" s="3" t="s">
        <v>26</v>
      </c>
      <c r="E36" s="3" t="s">
        <v>19</v>
      </c>
      <c r="F36" s="3" t="s">
        <v>20</v>
      </c>
      <c r="G36" s="3" t="s">
        <v>21</v>
      </c>
      <c r="H36" s="4" t="s">
        <v>63</v>
      </c>
      <c r="I36" s="5">
        <v>0</v>
      </c>
      <c r="J36" s="5">
        <v>988899944</v>
      </c>
      <c r="K36" s="5">
        <v>0</v>
      </c>
      <c r="L36" s="5">
        <v>988899944</v>
      </c>
      <c r="M36" s="5">
        <v>826208276</v>
      </c>
      <c r="N36" s="5">
        <v>162691668</v>
      </c>
      <c r="O36" s="5">
        <v>581482717</v>
      </c>
      <c r="P36" s="5">
        <v>51345192</v>
      </c>
      <c r="Q36" s="5">
        <v>51345192</v>
      </c>
      <c r="R36" s="6">
        <f t="shared" si="0"/>
        <v>407417227</v>
      </c>
      <c r="S36" s="7">
        <f t="shared" si="1"/>
        <v>0.58800965712260167</v>
      </c>
      <c r="T36" s="7">
        <f t="shared" si="2"/>
        <v>5.1921523822029865E-2</v>
      </c>
      <c r="U36" s="7">
        <f t="shared" si="3"/>
        <v>5.1921523822029865E-2</v>
      </c>
    </row>
    <row r="37" spans="1:21" ht="38.25" customHeight="1" thickTop="1">
      <c r="A37" s="19" t="s">
        <v>32</v>
      </c>
      <c r="B37" s="20"/>
      <c r="C37" s="20"/>
      <c r="D37" s="20"/>
      <c r="E37" s="20"/>
      <c r="F37" s="20"/>
      <c r="G37" s="20"/>
      <c r="H37" s="21" t="s">
        <v>75</v>
      </c>
      <c r="I37" s="22">
        <f>+I35+I36</f>
        <v>3871000000</v>
      </c>
      <c r="J37" s="22">
        <f t="shared" ref="J37:Q37" si="7">+J35+J36</f>
        <v>988899944</v>
      </c>
      <c r="K37" s="22">
        <f t="shared" si="7"/>
        <v>988899944</v>
      </c>
      <c r="L37" s="22">
        <f t="shared" si="7"/>
        <v>3871000000</v>
      </c>
      <c r="M37" s="22">
        <f t="shared" si="7"/>
        <v>3707708332</v>
      </c>
      <c r="N37" s="22">
        <f t="shared" si="7"/>
        <v>163291668</v>
      </c>
      <c r="O37" s="22">
        <f t="shared" si="7"/>
        <v>3177364229</v>
      </c>
      <c r="P37" s="22">
        <f t="shared" si="7"/>
        <v>1674761484</v>
      </c>
      <c r="Q37" s="22">
        <f t="shared" si="7"/>
        <v>1674761484</v>
      </c>
      <c r="R37" s="23">
        <f t="shared" si="0"/>
        <v>693635771</v>
      </c>
      <c r="S37" s="24">
        <f t="shared" si="1"/>
        <v>0.82081225238956346</v>
      </c>
      <c r="T37" s="24">
        <f t="shared" si="2"/>
        <v>0.43264311134073885</v>
      </c>
      <c r="U37" s="24">
        <f t="shared" si="3"/>
        <v>0.43264311134073885</v>
      </c>
    </row>
    <row r="38" spans="1:21" ht="33" customHeight="1" thickBot="1">
      <c r="A38" s="29" t="s">
        <v>32</v>
      </c>
      <c r="B38" s="30"/>
      <c r="C38" s="30"/>
      <c r="D38" s="30"/>
      <c r="E38" s="30"/>
      <c r="F38" s="30"/>
      <c r="G38" s="30"/>
      <c r="H38" s="31" t="s">
        <v>76</v>
      </c>
      <c r="I38" s="32">
        <f>+I9+I30+I34+I37</f>
        <v>192599920000</v>
      </c>
      <c r="J38" s="32">
        <f t="shared" ref="J38:Q38" si="8">+J9+J30+J34+J37</f>
        <v>52828899946</v>
      </c>
      <c r="K38" s="32">
        <f t="shared" si="8"/>
        <v>22338899945</v>
      </c>
      <c r="L38" s="32">
        <f t="shared" si="8"/>
        <v>223089920001</v>
      </c>
      <c r="M38" s="32">
        <f t="shared" si="8"/>
        <v>221900333882</v>
      </c>
      <c r="N38" s="32">
        <f t="shared" si="8"/>
        <v>1189586119</v>
      </c>
      <c r="O38" s="32">
        <f t="shared" si="8"/>
        <v>220569269413.84003</v>
      </c>
      <c r="P38" s="32">
        <f t="shared" si="8"/>
        <v>185176505016.16</v>
      </c>
      <c r="Q38" s="32">
        <f t="shared" si="8"/>
        <v>68974500972.299988</v>
      </c>
      <c r="R38" s="33">
        <f t="shared" si="0"/>
        <v>2520650587.1599731</v>
      </c>
      <c r="S38" s="34">
        <f t="shared" si="1"/>
        <v>0.98870119014275193</v>
      </c>
      <c r="T38" s="34">
        <f t="shared" si="2"/>
        <v>0.83005321358907636</v>
      </c>
      <c r="U38" s="35">
        <f t="shared" si="3"/>
        <v>0.3091780254885152</v>
      </c>
    </row>
    <row r="39" spans="1:21" ht="30" customHeight="1" thickTop="1">
      <c r="A39" s="10" t="s">
        <v>79</v>
      </c>
      <c r="F39" s="10"/>
      <c r="G39" s="10"/>
      <c r="H39" s="10"/>
      <c r="I39" s="10"/>
      <c r="J39" s="10"/>
      <c r="P39" s="11"/>
      <c r="Q39" s="11"/>
      <c r="R39" s="12"/>
      <c r="S39" s="13"/>
      <c r="T39" s="2"/>
      <c r="U39" s="2"/>
    </row>
    <row r="40" spans="1:21" ht="14.25" customHeight="1">
      <c r="A40" s="10" t="s">
        <v>80</v>
      </c>
      <c r="F40" s="10"/>
      <c r="G40" s="10"/>
      <c r="H40" s="10"/>
      <c r="I40" s="10"/>
      <c r="J40" s="10"/>
      <c r="P40" s="11"/>
      <c r="Q40" s="11"/>
      <c r="R40" s="12"/>
      <c r="S40" s="13"/>
      <c r="T40" s="2"/>
      <c r="U40" s="2"/>
    </row>
    <row r="41" spans="1:21" ht="16.5" customHeight="1">
      <c r="A41" s="10" t="s">
        <v>81</v>
      </c>
      <c r="F41" s="10"/>
      <c r="G41" s="10"/>
      <c r="H41" s="10"/>
      <c r="I41" s="10"/>
      <c r="J41" s="10"/>
      <c r="P41" s="11"/>
      <c r="Q41" s="11"/>
      <c r="R41" s="12"/>
      <c r="S41" s="13"/>
      <c r="T41" s="2"/>
      <c r="U41" s="2"/>
    </row>
    <row r="42" spans="1:21" ht="18" customHeight="1">
      <c r="A42" s="10" t="s">
        <v>82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4"/>
      <c r="N42" s="14"/>
      <c r="O42" s="14"/>
      <c r="P42" s="14"/>
      <c r="Q42" s="14"/>
      <c r="R42" s="12"/>
      <c r="S42" s="13"/>
      <c r="T42" s="2"/>
      <c r="U42" s="2"/>
    </row>
    <row r="43" spans="1:21" ht="16.5" customHeight="1">
      <c r="A43" s="10" t="s">
        <v>83</v>
      </c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4"/>
      <c r="N43" s="14"/>
      <c r="O43" s="14"/>
      <c r="P43" s="14"/>
      <c r="Q43" s="14"/>
      <c r="R43" s="12"/>
      <c r="S43" s="13"/>
      <c r="T43" s="2"/>
      <c r="U43" s="2"/>
    </row>
    <row r="44" spans="1:21" ht="16.5" customHeight="1">
      <c r="A44" s="10" t="s">
        <v>84</v>
      </c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4"/>
      <c r="N44" s="14"/>
      <c r="O44" s="14"/>
      <c r="P44" s="14"/>
      <c r="Q44" s="14"/>
      <c r="R44" s="12"/>
      <c r="S44" s="13"/>
      <c r="T44" s="2"/>
      <c r="U44" s="2"/>
    </row>
    <row r="45" spans="1:21" ht="17.25" customHeight="1">
      <c r="A45" s="10" t="s">
        <v>85</v>
      </c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2"/>
      <c r="S45" s="13"/>
      <c r="T45" s="2"/>
      <c r="U45" s="2"/>
    </row>
    <row r="46" spans="1:21" ht="15.75" customHeight="1">
      <c r="A46" s="10" t="s">
        <v>86</v>
      </c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2"/>
      <c r="S46" s="13"/>
      <c r="T46" s="2"/>
      <c r="U46" s="2"/>
    </row>
    <row r="47" spans="1:21" ht="14.25" customHeight="1">
      <c r="A47" s="10" t="s">
        <v>87</v>
      </c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2"/>
      <c r="S47" s="13"/>
      <c r="T47" s="2"/>
      <c r="U47" s="2"/>
    </row>
    <row r="48" spans="1:21" ht="30" customHeight="1">
      <c r="S48" s="2"/>
      <c r="T48" s="2"/>
      <c r="U48" s="2"/>
    </row>
    <row r="49" spans="19:21" ht="30" customHeight="1">
      <c r="S49" s="2"/>
      <c r="T49" s="2"/>
      <c r="U49" s="2"/>
    </row>
    <row r="50" spans="19:21" ht="30" customHeight="1"/>
    <row r="51" spans="19:21" ht="30" customHeight="1"/>
    <row r="52" spans="19:21" ht="30" customHeight="1"/>
    <row r="53" spans="19:21" ht="30" customHeight="1"/>
    <row r="54" spans="19:21" ht="30" customHeight="1"/>
    <row r="55" spans="19:21" ht="30" customHeight="1"/>
    <row r="56" spans="19:21" ht="30" customHeight="1"/>
    <row r="57" spans="19:21" ht="30" customHeight="1"/>
    <row r="58" spans="19:21" ht="30" customHeight="1"/>
    <row r="59" spans="19:21" ht="30" customHeight="1"/>
    <row r="60" spans="19:21" ht="30" customHeight="1"/>
    <row r="61" spans="19:21" ht="30" customHeight="1"/>
    <row r="62" spans="19:21" ht="30" customHeight="1"/>
    <row r="63" spans="19:21" ht="30" customHeight="1"/>
    <row r="64" spans="19:21" ht="30" customHeight="1"/>
    <row r="65" ht="30" customHeight="1"/>
    <row r="66" ht="30" customHeight="1"/>
    <row r="67" ht="30" customHeight="1"/>
  </sheetData>
  <mergeCells count="3">
    <mergeCell ref="A1:U1"/>
    <mergeCell ref="A2:U2"/>
    <mergeCell ref="A3:U3"/>
  </mergeCells>
  <printOptions horizontalCentered="1"/>
  <pageMargins left="0.98425196850393704" right="0" top="0.78740157480314965" bottom="0.78740157480314965" header="0.78740157480314965" footer="0.78740157480314965"/>
  <pageSetup paperSize="5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GASTOS DE INVERSION </vt:lpstr>
      <vt:lpstr>'GASTOS DE INVERSION '!Títulos_a_imprimir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Moreno Moscoso</dc:creator>
  <cp:lastModifiedBy>Maria del Carmen Moreno Moscoso</cp:lastModifiedBy>
  <cp:lastPrinted>2017-12-06T14:00:16Z</cp:lastPrinted>
  <dcterms:created xsi:type="dcterms:W3CDTF">2017-12-01T15:02:49Z</dcterms:created>
  <dcterms:modified xsi:type="dcterms:W3CDTF">2017-12-06T14:00:23Z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