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JULIO\PDF\"/>
    </mc:Choice>
  </mc:AlternateContent>
  <bookViews>
    <workbookView xWindow="240" yWindow="120" windowWidth="18060" windowHeight="7050"/>
  </bookViews>
  <sheets>
    <sheet name="GASTOS DE INVERSIÓN" sheetId="1" r:id="rId1"/>
  </sheets>
  <definedNames>
    <definedName name="_xlnm.Print_Titles" localSheetId="0">'GASTOS DE INVERSIÓN'!$5:$5</definedName>
  </definedNames>
  <calcPr calcId="152511"/>
</workbook>
</file>

<file path=xl/calcChain.xml><?xml version="1.0" encoding="utf-8"?>
<calcChain xmlns="http://schemas.openxmlformats.org/spreadsheetml/2006/main">
  <c r="V36" i="1" l="1"/>
  <c r="U36" i="1"/>
  <c r="T36" i="1"/>
  <c r="S36" i="1"/>
  <c r="V35" i="1"/>
  <c r="U35" i="1"/>
  <c r="T35" i="1"/>
  <c r="S35" i="1"/>
  <c r="V33" i="1"/>
  <c r="U33" i="1"/>
  <c r="T33" i="1"/>
  <c r="S33" i="1"/>
  <c r="V32" i="1"/>
  <c r="U32" i="1"/>
  <c r="T32" i="1"/>
  <c r="S32" i="1"/>
  <c r="V31" i="1"/>
  <c r="U31" i="1"/>
  <c r="T31" i="1"/>
  <c r="S31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8" i="1"/>
  <c r="U8" i="1"/>
  <c r="T8" i="1"/>
  <c r="S8" i="1"/>
  <c r="V7" i="1"/>
  <c r="U7" i="1"/>
  <c r="T7" i="1"/>
  <c r="S7" i="1"/>
  <c r="R37" i="1"/>
  <c r="Q37" i="1"/>
  <c r="P37" i="1"/>
  <c r="O37" i="1"/>
  <c r="N37" i="1"/>
  <c r="M37" i="1"/>
  <c r="L37" i="1"/>
  <c r="K37" i="1"/>
  <c r="J37" i="1"/>
  <c r="R34" i="1"/>
  <c r="Q34" i="1"/>
  <c r="P34" i="1"/>
  <c r="T34" i="1" s="1"/>
  <c r="O34" i="1"/>
  <c r="N34" i="1"/>
  <c r="M34" i="1"/>
  <c r="L34" i="1"/>
  <c r="K34" i="1"/>
  <c r="J34" i="1"/>
  <c r="R30" i="1"/>
  <c r="Q30" i="1"/>
  <c r="P30" i="1"/>
  <c r="T30" i="1" s="1"/>
  <c r="O30" i="1"/>
  <c r="N30" i="1"/>
  <c r="M30" i="1"/>
  <c r="L30" i="1"/>
  <c r="K30" i="1"/>
  <c r="J30" i="1"/>
  <c r="R9" i="1"/>
  <c r="Q9" i="1"/>
  <c r="Q38" i="1" s="1"/>
  <c r="P9" i="1"/>
  <c r="O9" i="1"/>
  <c r="N9" i="1"/>
  <c r="M9" i="1"/>
  <c r="M38" i="1" s="1"/>
  <c r="L9" i="1"/>
  <c r="K9" i="1"/>
  <c r="J9" i="1"/>
  <c r="V6" i="1"/>
  <c r="U6" i="1"/>
  <c r="T6" i="1"/>
  <c r="S6" i="1"/>
  <c r="V37" i="1" l="1"/>
  <c r="U34" i="1"/>
  <c r="T37" i="1"/>
  <c r="V9" i="1"/>
  <c r="U30" i="1"/>
  <c r="S9" i="1"/>
  <c r="N38" i="1"/>
  <c r="K38" i="1"/>
  <c r="U9" i="1"/>
  <c r="J38" i="1"/>
  <c r="S30" i="1"/>
  <c r="O38" i="1"/>
  <c r="V30" i="1"/>
  <c r="L38" i="1"/>
  <c r="P38" i="1"/>
  <c r="T38" i="1" s="1"/>
  <c r="V34" i="1"/>
  <c r="S37" i="1"/>
  <c r="U37" i="1"/>
  <c r="U38" i="1"/>
  <c r="S34" i="1"/>
  <c r="R38" i="1"/>
  <c r="V38" i="1" s="1"/>
  <c r="T9" i="1"/>
  <c r="S38" i="1" l="1"/>
</calcChain>
</file>

<file path=xl/sharedStrings.xml><?xml version="1.0" encoding="utf-8"?>
<sst xmlns="http://schemas.openxmlformats.org/spreadsheetml/2006/main" count="290" uniqueCount="87">
  <si>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</si>
  <si>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</si>
  <si>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</si>
  <si>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</si>
  <si>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</si>
  <si>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</si>
  <si>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</si>
  <si>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</si>
  <si>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</si>
  <si>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</si>
  <si>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</si>
  <si>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</si>
  <si>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</si>
  <si>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</si>
  <si>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</si>
  <si>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</si>
  <si>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</si>
  <si>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</si>
  <si>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</si>
  <si>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1</t>
  </si>
  <si>
    <t>Nación</t>
  </si>
  <si>
    <t>10</t>
  </si>
  <si>
    <t>CSF</t>
  </si>
  <si>
    <t>4</t>
  </si>
  <si>
    <t>5</t>
  </si>
  <si>
    <t>9</t>
  </si>
  <si>
    <t>2</t>
  </si>
  <si>
    <t>3</t>
  </si>
  <si>
    <t>11</t>
  </si>
  <si>
    <t>8</t>
  </si>
  <si>
    <t>25</t>
  </si>
  <si>
    <t>6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</si>
  <si>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</si>
  <si>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</si>
  <si>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</si>
  <si>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</si>
  <si>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</si>
  <si>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</si>
  <si>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</si>
  <si>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</si>
  <si>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</si>
  <si>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</si>
  <si>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</si>
  <si>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</si>
  <si>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</si>
  <si>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</si>
  <si>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</si>
  <si>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</si>
  <si>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</si>
  <si>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</si>
  <si>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</si>
  <si>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</si>
  <si>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</si>
  <si>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</si>
  <si>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Propios</t>
  </si>
  <si>
    <t>14</t>
  </si>
  <si>
    <t>APOYO AL SECTOR LACTEO PARA LA COMPETITIVIDAD FRENTE A LOS RETOS DE TRATADOS DE LIBRE COMERCIO EN COLOMBIA</t>
  </si>
  <si>
    <t>IMPLEMENTACION DE LA ESTRATEGIA DE INNOVACION EMPRESARIAL A NIVEL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</si>
  <si>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</si>
  <si>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</si>
  <si>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</si>
  <si>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</si>
  <si>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</si>
  <si>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</si>
  <si>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APROPIACION SIN COMPROMETER</t>
  </si>
  <si>
    <t>MINISTERIO DE COMERCIO INDUSTRIA Y TURISMO</t>
  </si>
  <si>
    <t>INFORME DE EJECUCIÓN PRESUPUESTAL ACUMULADA CON CORTE AL 31 DE JULIO DE 2017</t>
  </si>
  <si>
    <t>OBLIG/ APR</t>
  </si>
  <si>
    <t>PAGO/ APR</t>
  </si>
  <si>
    <t>IMPLANTACION DEL PROGRAMA DE APOYO INTEGRAL PARA LOS USUARIOS DE COMERCIO EXTERIOR</t>
  </si>
  <si>
    <t>COMP/      APR</t>
  </si>
  <si>
    <t>SSF</t>
  </si>
  <si>
    <t xml:space="preserve">VICEMINISTERIO DE COMERCIO EXTERIOR </t>
  </si>
  <si>
    <t xml:space="preserve">VICEMINISTERIO DE DESARROLLO EMPRESARIAL </t>
  </si>
  <si>
    <t>VICEMINISTERIO DE TURISMO</t>
  </si>
  <si>
    <t xml:space="preserve">SECRETARIA GENERAL 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</si>
  <si>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</si>
  <si>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</si>
  <si>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</si>
  <si>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Nota 3: Resolución 0776 del 22 de Marzo de 2017 " Por la cual se efectua una distribución en el presupuesto de gastos de funcionamiento del Ministerio de Hacienda y Crédito Público para la vigencia fiscal 2017"</t>
  </si>
  <si>
    <t>Nota 4: Resolución 143 del 06 de Abril de 2017 " Por la cual se efectua una distribución del Presupuesto de inversión contenida en el anexo del Decreto de Liquidación del Presupuesto General de la Nación para la vigencia fiscal 2017"</t>
  </si>
  <si>
    <t>Nota 5: Resolución 1714 del 6 de Junio de 2017 " Por la cual se efectúa una distribución en el Presupuesto de Gastos de Inversión del Departamento Administrativo Nacional de Planeación para la vigencia fiscal del 2017"</t>
  </si>
  <si>
    <t>Nota 6: Ley No. 1837 del 30 de Junio de 2017 " Por la cual se efectuan unas modificaciones al Presupuesto General de la Nación para la vigencia fiscal de 2017"</t>
  </si>
  <si>
    <t xml:space="preserve">Nota 7: Decreto 1157 del 7 de Julio de 2017 " Por el cual se adiciona el Presupuesto General de la Nación para la vigencia fiscal de 2017 y se efectua la correspondiente liquidación </t>
  </si>
  <si>
    <t>Nota 8: Decreto 1238 del 19 de Julio de 2017 " Por el cual se liquida la Ley 1837 de 2017 que efectúa unas modificaciones al Presupuesto General de la Nación para la vigencia fiscal de 2017"</t>
  </si>
  <si>
    <t>GASTOS DE INVERSIÓN</t>
  </si>
  <si>
    <t>Fecha de Generación: Agosto 01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</si>
</sst>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name val="Tahoma"/>
      <family val="2"/>
    </font>
    <font>
      <b/>
      <sz val="11"/>
      <color rgb="FF000000"/>
      <name val="Tahoma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8"/>
      <color theme="1" tint="4.9989318521683403E-2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 style="thick">
        <color rgb="FFD3D3D3"/>
      </right>
      <top/>
      <bottom style="thick">
        <color rgb="FFD3D3D3"/>
      </bottom>
      <diagonal/>
    </border>
    <border>
      <left style="thick">
        <color rgb="FFD3D3D3"/>
      </left>
      <right/>
      <top/>
      <bottom/>
      <diagonal/>
    </border>
    <border>
      <left/>
      <right style="thick">
        <color rgb="FFD3D3D3"/>
      </right>
      <top/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49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/>
    <xf numFmtId="0" fontId="5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1" xfId="0" applyFont="1" applyFill="1" applyBorder="1" applyAlignment="1">
      <alignment horizontal="centerContinuous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 readingOrder="1"/>
    </xf>
    <xf numFmtId="165" fontId="6" fillId="0" borderId="1" xfId="0" applyNumberFormat="1" applyFont="1" applyFill="1" applyBorder="1" applyAlignment="1">
      <alignment vertical="center" wrapText="1" readingOrder="1"/>
    </xf>
    <xf numFmtId="10" fontId="6" fillId="0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right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164" fontId="2" fillId="0" borderId="2" xfId="0" applyNumberFormat="1" applyFont="1" applyFill="1" applyBorder="1" applyAlignment="1">
      <alignment vertical="center" wrapText="1" readingOrder="1"/>
    </xf>
    <xf numFmtId="165" fontId="6" fillId="0" borderId="2" xfId="0" applyNumberFormat="1" applyFont="1" applyFill="1" applyBorder="1" applyAlignment="1">
      <alignment vertical="center" wrapText="1" readingOrder="1"/>
    </xf>
    <xf numFmtId="10" fontId="6" fillId="0" borderId="2" xfId="0" applyNumberFormat="1" applyFont="1" applyFill="1" applyBorder="1" applyAlignment="1">
      <alignment vertical="center" wrapText="1" readingOrder="1"/>
    </xf>
    <xf numFmtId="165" fontId="8" fillId="2" borderId="0" xfId="0" applyNumberFormat="1" applyFont="1" applyFill="1" applyBorder="1" applyAlignment="1">
      <alignment vertical="center" wrapText="1" readingOrder="1"/>
    </xf>
    <xf numFmtId="10" fontId="8" fillId="2" borderId="0" xfId="0" applyNumberFormat="1" applyFont="1" applyFill="1" applyBorder="1" applyAlignment="1">
      <alignment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left" vertical="center" wrapText="1" readingOrder="1"/>
    </xf>
    <xf numFmtId="164" fontId="2" fillId="0" borderId="3" xfId="0" applyNumberFormat="1" applyFont="1" applyFill="1" applyBorder="1" applyAlignment="1">
      <alignment vertical="center" wrapText="1" readingOrder="1"/>
    </xf>
    <xf numFmtId="165" fontId="6" fillId="0" borderId="3" xfId="0" applyNumberFormat="1" applyFont="1" applyFill="1" applyBorder="1" applyAlignment="1">
      <alignment vertical="center" wrapText="1" readingOrder="1"/>
    </xf>
    <xf numFmtId="10" fontId="6" fillId="0" borderId="3" xfId="0" applyNumberFormat="1" applyFont="1" applyFill="1" applyBorder="1" applyAlignment="1">
      <alignment vertical="center" wrapText="1" readingOrder="1"/>
    </xf>
    <xf numFmtId="0" fontId="3" fillId="2" borderId="0" xfId="0" applyNumberFormat="1" applyFont="1" applyFill="1" applyBorder="1" applyAlignment="1">
      <alignment horizontal="center" vertical="center" wrapText="1" readingOrder="1"/>
    </xf>
    <xf numFmtId="0" fontId="3" fillId="2" borderId="0" xfId="0" applyNumberFormat="1" applyFont="1" applyFill="1" applyBorder="1" applyAlignment="1">
      <alignment horizontal="left" vertical="center" wrapText="1" readingOrder="1"/>
    </xf>
    <xf numFmtId="164" fontId="3" fillId="2" borderId="0" xfId="0" applyNumberFormat="1" applyFont="1" applyFill="1" applyBorder="1" applyAlignment="1">
      <alignment vertical="center" wrapText="1" readingOrder="1"/>
    </xf>
    <xf numFmtId="165" fontId="10" fillId="0" borderId="0" xfId="0" applyNumberFormat="1" applyFont="1" applyFill="1" applyBorder="1"/>
    <xf numFmtId="0" fontId="10" fillId="0" borderId="0" xfId="0" applyFont="1" applyFill="1" applyBorder="1"/>
    <xf numFmtId="10" fontId="10" fillId="0" borderId="0" xfId="0" applyNumberFormat="1" applyFont="1" applyFill="1" applyBorder="1"/>
    <xf numFmtId="0" fontId="9" fillId="2" borderId="1" xfId="0" applyFont="1" applyFill="1" applyBorder="1" applyAlignment="1">
      <alignment horizontal="centerContinuous" vertical="center" wrapText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10" fontId="8" fillId="2" borderId="5" xfId="0" applyNumberFormat="1" applyFont="1" applyFill="1" applyBorder="1" applyAlignment="1">
      <alignment vertical="center" wrapText="1" readingOrder="1"/>
    </xf>
    <xf numFmtId="0" fontId="8" fillId="2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left" vertical="center" wrapText="1"/>
    </xf>
    <xf numFmtId="165" fontId="8" fillId="3" borderId="7" xfId="0" applyNumberFormat="1" applyFont="1" applyFill="1" applyBorder="1" applyAlignment="1">
      <alignment vertical="center" wrapText="1" readingOrder="1"/>
    </xf>
    <xf numFmtId="10" fontId="8" fillId="3" borderId="7" xfId="0" applyNumberFormat="1" applyFont="1" applyFill="1" applyBorder="1" applyAlignment="1">
      <alignment vertical="center" wrapText="1" readingOrder="1"/>
    </xf>
    <xf numFmtId="10" fontId="8" fillId="3" borderId="8" xfId="0" applyNumberFormat="1" applyFont="1" applyFill="1" applyBorder="1" applyAlignment="1">
      <alignment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showGridLines="0" tabSelected="1" workbookViewId="0">
      <selection activeCell="S4" sqref="S4"/>
    </sheetView>
  </sheetViews>
  <sheetFormatPr baseColWidth="10" defaultRowHeight="15"/>
  <cols>
    <col min="1" max="5" width="5.42578125" customWidth="1"/>
    <col min="6" max="6" width="7.140625" customWidth="1"/>
    <col min="7" max="7" width="4.42578125" customWidth="1"/>
    <col min="8" max="8" width="5.28515625" customWidth="1"/>
    <col min="9" max="9" width="27.5703125" customWidth="1"/>
    <col min="10" max="10" width="17.5703125" customWidth="1"/>
    <col min="11" max="11" width="17.42578125" customWidth="1"/>
    <col min="12" max="12" width="16.7109375" customWidth="1"/>
    <col min="13" max="13" width="16" customWidth="1"/>
    <col min="14" max="14" width="18.85546875" customWidth="1"/>
    <col min="15" max="16" width="17" customWidth="1"/>
    <col min="17" max="17" width="16.7109375" customWidth="1"/>
    <col min="18" max="18" width="15.28515625" customWidth="1"/>
    <col min="19" max="19" width="15" customWidth="1"/>
    <col min="20" max="20" width="7.85546875" customWidth="1"/>
    <col min="21" max="21" width="7.42578125" customWidth="1"/>
    <col min="22" max="22" width="7.5703125" customWidth="1"/>
  </cols>
  <sheetData>
    <row r="1" spans="1:22">
      <c r="A1" s="46" t="s">
        <v>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>
      <c r="A2" s="46" t="s">
        <v>66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>
      <c r="A3" s="46" t="s">
        <v>85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ht="15.75" thickBot="1">
      <c r="A4" s="4" t="s">
        <v>0</v>
      </c>
      <c r="B4" s="4" t="s">
        <v>0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4" t="s">
        <v>0</v>
      </c>
      <c r="L4" s="4" t="s">
        <v>0</v>
      </c>
      <c r="M4" s="4" t="s">
        <v>0</v>
      </c>
      <c r="N4" s="4" t="s">
        <v>0</v>
      </c>
      <c r="O4" s="4" t="s">
        <v>0</v>
      </c>
      <c r="P4" s="4" t="s">
        <v>0</v>
      </c>
      <c r="Q4" s="4" t="s">
        <v>0</v>
      </c>
      <c r="R4" s="4" t="s">
        <v>0</v>
      </c>
      <c r="S4" s="6" t="s">
        <v>86</v>
      </c>
      <c r="T4" s="3"/>
      <c r="U4" s="3"/>
      <c r="V4" s="3"/>
    </row>
    <row r="5" spans="1:22" ht="30" customHeight="1" thickTop="1" thickBot="1">
      <c r="A5" s="15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5" t="s">
        <v>13</v>
      </c>
      <c r="N5" s="15" t="s">
        <v>14</v>
      </c>
      <c r="O5" s="15" t="s">
        <v>15</v>
      </c>
      <c r="P5" s="15" t="s">
        <v>16</v>
      </c>
      <c r="Q5" s="15" t="s">
        <v>17</v>
      </c>
      <c r="R5" s="15" t="s">
        <v>18</v>
      </c>
      <c r="S5" s="36" t="s">
        <v>64</v>
      </c>
      <c r="T5" s="36" t="s">
        <v>70</v>
      </c>
      <c r="U5" s="36" t="s">
        <v>67</v>
      </c>
      <c r="V5" s="36" t="s">
        <v>68</v>
      </c>
    </row>
    <row r="6" spans="1:22" ht="50.1" customHeight="1" thickTop="1" thickBot="1">
      <c r="A6" s="7" t="s">
        <v>32</v>
      </c>
      <c r="B6" s="1" t="s">
        <v>33</v>
      </c>
      <c r="C6" s="1" t="s">
        <v>34</v>
      </c>
      <c r="D6" s="1" t="s">
        <v>19</v>
      </c>
      <c r="E6" s="8"/>
      <c r="F6" s="1" t="s">
        <v>20</v>
      </c>
      <c r="G6" s="9">
        <v>16</v>
      </c>
      <c r="H6" s="7" t="s">
        <v>71</v>
      </c>
      <c r="I6" s="2" t="s">
        <v>69</v>
      </c>
      <c r="J6" s="10">
        <v>3979920000</v>
      </c>
      <c r="K6" s="10">
        <v>0</v>
      </c>
      <c r="L6" s="10">
        <v>0</v>
      </c>
      <c r="M6" s="10">
        <v>3979920000</v>
      </c>
      <c r="N6" s="10">
        <v>3953263155.6900001</v>
      </c>
      <c r="O6" s="10">
        <v>26656844.309999999</v>
      </c>
      <c r="P6" s="10">
        <v>3115620106.6900001</v>
      </c>
      <c r="Q6" s="10">
        <v>1871591797</v>
      </c>
      <c r="R6" s="10">
        <v>1825097340</v>
      </c>
      <c r="S6" s="11">
        <f>+M6-P6</f>
        <v>864299893.30999994</v>
      </c>
      <c r="T6" s="12">
        <f>+P6/M6</f>
        <v>0.78283485765794292</v>
      </c>
      <c r="U6" s="12">
        <f>+Q6/M6</f>
        <v>0.47025864766125952</v>
      </c>
      <c r="V6" s="12">
        <f>+R6/M6</f>
        <v>0.45857638847012</v>
      </c>
    </row>
    <row r="7" spans="1:22" ht="50.1" customHeight="1" thickTop="1" thickBot="1">
      <c r="A7" s="1" t="s">
        <v>32</v>
      </c>
      <c r="B7" s="1" t="s">
        <v>33</v>
      </c>
      <c r="C7" s="1" t="s">
        <v>34</v>
      </c>
      <c r="D7" s="1" t="s">
        <v>19</v>
      </c>
      <c r="E7" s="1"/>
      <c r="F7" s="1" t="s">
        <v>20</v>
      </c>
      <c r="G7" s="1" t="s">
        <v>21</v>
      </c>
      <c r="H7" s="1" t="s">
        <v>22</v>
      </c>
      <c r="I7" s="2" t="s">
        <v>35</v>
      </c>
      <c r="J7" s="10">
        <v>2548500000</v>
      </c>
      <c r="K7" s="10">
        <v>0</v>
      </c>
      <c r="L7" s="10">
        <v>0</v>
      </c>
      <c r="M7" s="10">
        <v>2548500000</v>
      </c>
      <c r="N7" s="10">
        <v>2532215203.8499999</v>
      </c>
      <c r="O7" s="10">
        <v>16284796.15</v>
      </c>
      <c r="P7" s="10">
        <v>2499999736.0999999</v>
      </c>
      <c r="Q7" s="10">
        <v>1539258159.0999999</v>
      </c>
      <c r="R7" s="10">
        <v>1539258159.0999999</v>
      </c>
      <c r="S7" s="11">
        <f t="shared" ref="S7:S37" si="0">+M7-P7</f>
        <v>48500263.900000095</v>
      </c>
      <c r="T7" s="12">
        <f t="shared" ref="T7:T37" si="1">+P7/M7</f>
        <v>0.98096909401608789</v>
      </c>
      <c r="U7" s="12">
        <f t="shared" ref="U7:U37" si="2">+Q7/M7</f>
        <v>0.6039859364724347</v>
      </c>
      <c r="V7" s="12">
        <f t="shared" ref="V7:V37" si="3">+R7/M7</f>
        <v>0.6039859364724347</v>
      </c>
    </row>
    <row r="8" spans="1:22" ht="50.1" customHeight="1" thickTop="1">
      <c r="A8" s="18" t="s">
        <v>32</v>
      </c>
      <c r="B8" s="18" t="s">
        <v>33</v>
      </c>
      <c r="C8" s="18" t="s">
        <v>34</v>
      </c>
      <c r="D8" s="18" t="s">
        <v>19</v>
      </c>
      <c r="E8" s="18"/>
      <c r="F8" s="18" t="s">
        <v>20</v>
      </c>
      <c r="G8" s="18" t="s">
        <v>36</v>
      </c>
      <c r="H8" s="18" t="s">
        <v>22</v>
      </c>
      <c r="I8" s="19" t="s">
        <v>35</v>
      </c>
      <c r="J8" s="20">
        <v>2548500000</v>
      </c>
      <c r="K8" s="20">
        <v>0</v>
      </c>
      <c r="L8" s="20">
        <v>0</v>
      </c>
      <c r="M8" s="20">
        <v>2548500000</v>
      </c>
      <c r="N8" s="20">
        <v>1011136135.36</v>
      </c>
      <c r="O8" s="20">
        <v>1537363864.6400001</v>
      </c>
      <c r="P8" s="20">
        <v>943880677</v>
      </c>
      <c r="Q8" s="20">
        <v>201998378</v>
      </c>
      <c r="R8" s="20">
        <v>201998378</v>
      </c>
      <c r="S8" s="21">
        <f t="shared" si="0"/>
        <v>1604619323</v>
      </c>
      <c r="T8" s="22">
        <f t="shared" si="1"/>
        <v>0.37036714812634886</v>
      </c>
      <c r="U8" s="22">
        <f t="shared" si="2"/>
        <v>7.9261674710614086E-2</v>
      </c>
      <c r="V8" s="22">
        <f t="shared" si="3"/>
        <v>7.9261674710614086E-2</v>
      </c>
    </row>
    <row r="9" spans="1:22" ht="50.1" customHeight="1">
      <c r="A9" s="37" t="s">
        <v>32</v>
      </c>
      <c r="B9" s="30"/>
      <c r="C9" s="30"/>
      <c r="D9" s="30"/>
      <c r="E9" s="30"/>
      <c r="F9" s="30"/>
      <c r="G9" s="30"/>
      <c r="H9" s="30"/>
      <c r="I9" s="31" t="s">
        <v>72</v>
      </c>
      <c r="J9" s="32">
        <f>SUM(J6:J8)</f>
        <v>9076920000</v>
      </c>
      <c r="K9" s="32">
        <f t="shared" ref="K9:R9" si="4">SUM(K6:K8)</f>
        <v>0</v>
      </c>
      <c r="L9" s="32">
        <f t="shared" si="4"/>
        <v>0</v>
      </c>
      <c r="M9" s="32">
        <f t="shared" si="4"/>
        <v>9076920000</v>
      </c>
      <c r="N9" s="32">
        <f t="shared" si="4"/>
        <v>7496614494.8999996</v>
      </c>
      <c r="O9" s="32">
        <f t="shared" si="4"/>
        <v>1580305505.1000001</v>
      </c>
      <c r="P9" s="32">
        <f t="shared" si="4"/>
        <v>6559500519.79</v>
      </c>
      <c r="Q9" s="32">
        <f t="shared" si="4"/>
        <v>3612848334.0999999</v>
      </c>
      <c r="R9" s="32">
        <f t="shared" si="4"/>
        <v>3566353877.0999999</v>
      </c>
      <c r="S9" s="23">
        <f t="shared" si="0"/>
        <v>2517419480.21</v>
      </c>
      <c r="T9" s="24">
        <f t="shared" si="1"/>
        <v>0.72265708189451927</v>
      </c>
      <c r="U9" s="24">
        <f t="shared" si="2"/>
        <v>0.39802579885027078</v>
      </c>
      <c r="V9" s="38">
        <f t="shared" si="3"/>
        <v>0.39290352642746657</v>
      </c>
    </row>
    <row r="10" spans="1:22" ht="50.1" customHeight="1" thickBot="1">
      <c r="A10" s="25" t="s">
        <v>32</v>
      </c>
      <c r="B10" s="25" t="s">
        <v>37</v>
      </c>
      <c r="C10" s="25" t="s">
        <v>34</v>
      </c>
      <c r="D10" s="25" t="s">
        <v>19</v>
      </c>
      <c r="E10" s="25"/>
      <c r="F10" s="25" t="s">
        <v>20</v>
      </c>
      <c r="G10" s="25" t="s">
        <v>21</v>
      </c>
      <c r="H10" s="25" t="s">
        <v>22</v>
      </c>
      <c r="I10" s="26" t="s">
        <v>38</v>
      </c>
      <c r="J10" s="27">
        <v>3234883561</v>
      </c>
      <c r="K10" s="27">
        <v>0</v>
      </c>
      <c r="L10" s="27">
        <v>0</v>
      </c>
      <c r="M10" s="27">
        <v>3234883561</v>
      </c>
      <c r="N10" s="27">
        <v>3234883561</v>
      </c>
      <c r="O10" s="27">
        <v>0</v>
      </c>
      <c r="P10" s="27">
        <v>3234883561</v>
      </c>
      <c r="Q10" s="27">
        <v>0</v>
      </c>
      <c r="R10" s="27">
        <v>0</v>
      </c>
      <c r="S10" s="28">
        <f t="shared" si="0"/>
        <v>0</v>
      </c>
      <c r="T10" s="29">
        <f t="shared" si="1"/>
        <v>1</v>
      </c>
      <c r="U10" s="29">
        <f t="shared" si="2"/>
        <v>0</v>
      </c>
      <c r="V10" s="29">
        <f t="shared" si="3"/>
        <v>0</v>
      </c>
    </row>
    <row r="11" spans="1:22" ht="54" customHeight="1" thickTop="1" thickBot="1">
      <c r="A11" s="1" t="s">
        <v>32</v>
      </c>
      <c r="B11" s="1" t="s">
        <v>37</v>
      </c>
      <c r="C11" s="1" t="s">
        <v>34</v>
      </c>
      <c r="D11" s="1" t="s">
        <v>19</v>
      </c>
      <c r="E11" s="1"/>
      <c r="F11" s="1" t="s">
        <v>20</v>
      </c>
      <c r="G11" s="1" t="s">
        <v>36</v>
      </c>
      <c r="H11" s="1" t="s">
        <v>22</v>
      </c>
      <c r="I11" s="2" t="s">
        <v>38</v>
      </c>
      <c r="J11" s="10">
        <v>9765116439</v>
      </c>
      <c r="K11" s="10">
        <v>0</v>
      </c>
      <c r="L11" s="10">
        <v>0</v>
      </c>
      <c r="M11" s="10">
        <v>9765116439</v>
      </c>
      <c r="N11" s="10">
        <v>9765116439</v>
      </c>
      <c r="O11" s="10">
        <v>0</v>
      </c>
      <c r="P11" s="10">
        <v>9765116439</v>
      </c>
      <c r="Q11" s="10">
        <v>7200000000</v>
      </c>
      <c r="R11" s="10">
        <v>7200000000</v>
      </c>
      <c r="S11" s="11">
        <f t="shared" si="0"/>
        <v>0</v>
      </c>
      <c r="T11" s="12">
        <f t="shared" si="1"/>
        <v>1</v>
      </c>
      <c r="U11" s="12">
        <f t="shared" si="2"/>
        <v>0.73731839706944835</v>
      </c>
      <c r="V11" s="12">
        <f t="shared" si="3"/>
        <v>0.73731839706944835</v>
      </c>
    </row>
    <row r="12" spans="1:22" ht="50.1" customHeight="1" thickTop="1" thickBot="1">
      <c r="A12" s="1" t="s">
        <v>32</v>
      </c>
      <c r="B12" s="1" t="s">
        <v>37</v>
      </c>
      <c r="C12" s="1" t="s">
        <v>34</v>
      </c>
      <c r="D12" s="1" t="s">
        <v>27</v>
      </c>
      <c r="E12" s="1"/>
      <c r="F12" s="1" t="s">
        <v>20</v>
      </c>
      <c r="G12" s="1" t="s">
        <v>21</v>
      </c>
      <c r="H12" s="1" t="s">
        <v>22</v>
      </c>
      <c r="I12" s="2" t="s">
        <v>40</v>
      </c>
      <c r="J12" s="10">
        <v>550000000</v>
      </c>
      <c r="K12" s="10">
        <v>0</v>
      </c>
      <c r="L12" s="10">
        <v>0</v>
      </c>
      <c r="M12" s="10">
        <v>550000000</v>
      </c>
      <c r="N12" s="10">
        <v>539232789.75999999</v>
      </c>
      <c r="O12" s="10">
        <v>10767210.24</v>
      </c>
      <c r="P12" s="10">
        <v>539232789.75999999</v>
      </c>
      <c r="Q12" s="10">
        <v>239800291.75999999</v>
      </c>
      <c r="R12" s="10">
        <v>239800291.75999999</v>
      </c>
      <c r="S12" s="11">
        <f t="shared" si="0"/>
        <v>10767210.24000001</v>
      </c>
      <c r="T12" s="12">
        <f t="shared" si="1"/>
        <v>0.98042325410909092</v>
      </c>
      <c r="U12" s="12">
        <f t="shared" si="2"/>
        <v>0.43600053047272724</v>
      </c>
      <c r="V12" s="12">
        <f t="shared" si="3"/>
        <v>0.43600053047272724</v>
      </c>
    </row>
    <row r="13" spans="1:22" ht="88.5" customHeight="1" thickTop="1" thickBot="1">
      <c r="A13" s="1" t="s">
        <v>32</v>
      </c>
      <c r="B13" s="1" t="s">
        <v>37</v>
      </c>
      <c r="C13" s="1" t="s">
        <v>34</v>
      </c>
      <c r="D13" s="1" t="s">
        <v>23</v>
      </c>
      <c r="E13" s="1"/>
      <c r="F13" s="1" t="s">
        <v>20</v>
      </c>
      <c r="G13" s="1" t="s">
        <v>21</v>
      </c>
      <c r="H13" s="1" t="s">
        <v>22</v>
      </c>
      <c r="I13" s="2" t="s">
        <v>41</v>
      </c>
      <c r="J13" s="10">
        <v>2154000000</v>
      </c>
      <c r="K13" s="10">
        <v>0</v>
      </c>
      <c r="L13" s="10">
        <v>0</v>
      </c>
      <c r="M13" s="10">
        <v>2154000000</v>
      </c>
      <c r="N13" s="10">
        <v>2147592969.5</v>
      </c>
      <c r="O13" s="10">
        <v>6407030.5</v>
      </c>
      <c r="P13" s="10">
        <v>2013154200.5</v>
      </c>
      <c r="Q13" s="10">
        <v>886472488.5</v>
      </c>
      <c r="R13" s="10">
        <v>886472488.5</v>
      </c>
      <c r="S13" s="11">
        <f t="shared" si="0"/>
        <v>140845799.5</v>
      </c>
      <c r="T13" s="12">
        <f t="shared" si="1"/>
        <v>0.93461197794800377</v>
      </c>
      <c r="U13" s="12">
        <f t="shared" si="2"/>
        <v>0.41154711629526464</v>
      </c>
      <c r="V13" s="12">
        <f t="shared" si="3"/>
        <v>0.41154711629526464</v>
      </c>
    </row>
    <row r="14" spans="1:22" ht="50.1" customHeight="1" thickTop="1" thickBot="1">
      <c r="A14" s="1" t="s">
        <v>32</v>
      </c>
      <c r="B14" s="1" t="s">
        <v>37</v>
      </c>
      <c r="C14" s="1" t="s">
        <v>34</v>
      </c>
      <c r="D14" s="1" t="s">
        <v>24</v>
      </c>
      <c r="E14" s="1"/>
      <c r="F14" s="1" t="s">
        <v>20</v>
      </c>
      <c r="G14" s="1" t="s">
        <v>21</v>
      </c>
      <c r="H14" s="1" t="s">
        <v>22</v>
      </c>
      <c r="I14" s="2" t="s">
        <v>42</v>
      </c>
      <c r="J14" s="10">
        <v>500000000</v>
      </c>
      <c r="K14" s="10">
        <v>0</v>
      </c>
      <c r="L14" s="10">
        <v>0</v>
      </c>
      <c r="M14" s="10">
        <v>500000000</v>
      </c>
      <c r="N14" s="10">
        <v>77968549</v>
      </c>
      <c r="O14" s="10">
        <v>422031451</v>
      </c>
      <c r="P14" s="10">
        <v>77968549</v>
      </c>
      <c r="Q14" s="10">
        <v>67373587</v>
      </c>
      <c r="R14" s="10">
        <v>67373587</v>
      </c>
      <c r="S14" s="11">
        <f t="shared" si="0"/>
        <v>422031451</v>
      </c>
      <c r="T14" s="12">
        <f t="shared" si="1"/>
        <v>0.155937098</v>
      </c>
      <c r="U14" s="12">
        <f t="shared" si="2"/>
        <v>0.134747174</v>
      </c>
      <c r="V14" s="12">
        <f t="shared" si="3"/>
        <v>0.134747174</v>
      </c>
    </row>
    <row r="15" spans="1:22" ht="50.1" customHeight="1" thickTop="1" thickBot="1">
      <c r="A15" s="1" t="s">
        <v>32</v>
      </c>
      <c r="B15" s="1" t="s">
        <v>37</v>
      </c>
      <c r="C15" s="1" t="s">
        <v>34</v>
      </c>
      <c r="D15" s="1" t="s">
        <v>31</v>
      </c>
      <c r="E15" s="1"/>
      <c r="F15" s="1" t="s">
        <v>20</v>
      </c>
      <c r="G15" s="1" t="s">
        <v>21</v>
      </c>
      <c r="H15" s="1" t="s">
        <v>22</v>
      </c>
      <c r="I15" s="2" t="s">
        <v>43</v>
      </c>
      <c r="J15" s="10">
        <v>1500000000</v>
      </c>
      <c r="K15" s="10">
        <v>0</v>
      </c>
      <c r="L15" s="10">
        <v>0</v>
      </c>
      <c r="M15" s="10">
        <v>1500000000</v>
      </c>
      <c r="N15" s="10">
        <v>1281892438.3</v>
      </c>
      <c r="O15" s="10">
        <v>218107561.69999999</v>
      </c>
      <c r="P15" s="10">
        <v>957284618.29999995</v>
      </c>
      <c r="Q15" s="10">
        <v>164886128.80000001</v>
      </c>
      <c r="R15" s="10">
        <v>164886128.80000001</v>
      </c>
      <c r="S15" s="11">
        <f t="shared" si="0"/>
        <v>542715381.70000005</v>
      </c>
      <c r="T15" s="12">
        <f t="shared" si="1"/>
        <v>0.6381897455333333</v>
      </c>
      <c r="U15" s="12">
        <f t="shared" si="2"/>
        <v>0.10992408586666667</v>
      </c>
      <c r="V15" s="12">
        <f t="shared" si="3"/>
        <v>0.10992408586666667</v>
      </c>
    </row>
    <row r="16" spans="1:22" ht="50.1" customHeight="1" thickTop="1" thickBot="1">
      <c r="A16" s="1" t="s">
        <v>32</v>
      </c>
      <c r="B16" s="1" t="s">
        <v>37</v>
      </c>
      <c r="C16" s="1" t="s">
        <v>34</v>
      </c>
      <c r="D16" s="1" t="s">
        <v>31</v>
      </c>
      <c r="E16" s="1"/>
      <c r="F16" s="1" t="s">
        <v>20</v>
      </c>
      <c r="G16" s="1" t="s">
        <v>36</v>
      </c>
      <c r="H16" s="1" t="s">
        <v>22</v>
      </c>
      <c r="I16" s="2" t="s">
        <v>43</v>
      </c>
      <c r="J16" s="10">
        <v>1500000000</v>
      </c>
      <c r="K16" s="10">
        <v>0</v>
      </c>
      <c r="L16" s="10">
        <v>0</v>
      </c>
      <c r="M16" s="10">
        <v>1500000000</v>
      </c>
      <c r="N16" s="10">
        <v>1500000000</v>
      </c>
      <c r="O16" s="10">
        <v>0</v>
      </c>
      <c r="P16" s="10">
        <v>1500000000</v>
      </c>
      <c r="Q16" s="10">
        <v>0</v>
      </c>
      <c r="R16" s="10">
        <v>0</v>
      </c>
      <c r="S16" s="11">
        <f t="shared" si="0"/>
        <v>0</v>
      </c>
      <c r="T16" s="12">
        <f t="shared" si="1"/>
        <v>1</v>
      </c>
      <c r="U16" s="12">
        <f t="shared" si="2"/>
        <v>0</v>
      </c>
      <c r="V16" s="12">
        <f t="shared" si="3"/>
        <v>0</v>
      </c>
    </row>
    <row r="17" spans="1:22" ht="63" customHeight="1" thickTop="1" thickBot="1">
      <c r="A17" s="1" t="s">
        <v>32</v>
      </c>
      <c r="B17" s="1" t="s">
        <v>37</v>
      </c>
      <c r="C17" s="1" t="s">
        <v>34</v>
      </c>
      <c r="D17" s="1" t="s">
        <v>44</v>
      </c>
      <c r="E17" s="1"/>
      <c r="F17" s="1" t="s">
        <v>20</v>
      </c>
      <c r="G17" s="1" t="s">
        <v>21</v>
      </c>
      <c r="H17" s="1" t="s">
        <v>22</v>
      </c>
      <c r="I17" s="2" t="s">
        <v>45</v>
      </c>
      <c r="J17" s="10">
        <v>880000000</v>
      </c>
      <c r="K17" s="10">
        <v>0</v>
      </c>
      <c r="L17" s="10">
        <v>0</v>
      </c>
      <c r="M17" s="10">
        <v>880000000</v>
      </c>
      <c r="N17" s="10">
        <v>812993533.82000005</v>
      </c>
      <c r="O17" s="10">
        <v>67006466.18</v>
      </c>
      <c r="P17" s="10">
        <v>812993533.82000005</v>
      </c>
      <c r="Q17" s="10">
        <v>298252572.25</v>
      </c>
      <c r="R17" s="10">
        <v>296414428.25</v>
      </c>
      <c r="S17" s="11">
        <f t="shared" si="0"/>
        <v>67006466.179999948</v>
      </c>
      <c r="T17" s="12">
        <f t="shared" si="1"/>
        <v>0.92385628843181822</v>
      </c>
      <c r="U17" s="12">
        <f t="shared" si="2"/>
        <v>0.33892337755681817</v>
      </c>
      <c r="V17" s="12">
        <f t="shared" si="3"/>
        <v>0.33683457755681817</v>
      </c>
    </row>
    <row r="18" spans="1:22" ht="50.1" customHeight="1" thickTop="1" thickBot="1">
      <c r="A18" s="1" t="s">
        <v>32</v>
      </c>
      <c r="B18" s="1" t="s">
        <v>37</v>
      </c>
      <c r="C18" s="1" t="s">
        <v>34</v>
      </c>
      <c r="D18" s="1" t="s">
        <v>29</v>
      </c>
      <c r="E18" s="1"/>
      <c r="F18" s="1" t="s">
        <v>20</v>
      </c>
      <c r="G18" s="1" t="s">
        <v>21</v>
      </c>
      <c r="H18" s="1" t="s">
        <v>22</v>
      </c>
      <c r="I18" s="2" t="s">
        <v>46</v>
      </c>
      <c r="J18" s="10">
        <v>2000000000</v>
      </c>
      <c r="K18" s="10">
        <v>0</v>
      </c>
      <c r="L18" s="10">
        <v>0</v>
      </c>
      <c r="M18" s="10">
        <v>2000000000</v>
      </c>
      <c r="N18" s="10">
        <v>1972741284.2</v>
      </c>
      <c r="O18" s="10">
        <v>27258715.800000001</v>
      </c>
      <c r="P18" s="10">
        <v>1970288995.2</v>
      </c>
      <c r="Q18" s="10">
        <v>668554087.20000005</v>
      </c>
      <c r="R18" s="10">
        <v>668554087.20000005</v>
      </c>
      <c r="S18" s="11">
        <f t="shared" si="0"/>
        <v>29711004.799999952</v>
      </c>
      <c r="T18" s="12">
        <f t="shared" si="1"/>
        <v>0.9851444976</v>
      </c>
      <c r="U18" s="12">
        <f t="shared" si="2"/>
        <v>0.33427704360000005</v>
      </c>
      <c r="V18" s="12">
        <f t="shared" si="3"/>
        <v>0.33427704360000005</v>
      </c>
    </row>
    <row r="19" spans="1:22" ht="62.25" customHeight="1" thickTop="1" thickBot="1">
      <c r="A19" s="1" t="s">
        <v>32</v>
      </c>
      <c r="B19" s="1" t="s">
        <v>37</v>
      </c>
      <c r="C19" s="1" t="s">
        <v>34</v>
      </c>
      <c r="D19" s="1" t="s">
        <v>21</v>
      </c>
      <c r="E19" s="1"/>
      <c r="F19" s="1" t="s">
        <v>20</v>
      </c>
      <c r="G19" s="1" t="s">
        <v>21</v>
      </c>
      <c r="H19" s="1" t="s">
        <v>22</v>
      </c>
      <c r="I19" s="2" t="s">
        <v>48</v>
      </c>
      <c r="J19" s="10">
        <v>3734883562</v>
      </c>
      <c r="K19" s="10">
        <v>0</v>
      </c>
      <c r="L19" s="10">
        <v>0</v>
      </c>
      <c r="M19" s="10">
        <v>3734883562</v>
      </c>
      <c r="N19" s="10">
        <v>3734883562</v>
      </c>
      <c r="O19" s="10">
        <v>0</v>
      </c>
      <c r="P19" s="10">
        <v>3734883562</v>
      </c>
      <c r="Q19" s="10">
        <v>208100000</v>
      </c>
      <c r="R19" s="10">
        <v>208100000</v>
      </c>
      <c r="S19" s="11">
        <f t="shared" si="0"/>
        <v>0</v>
      </c>
      <c r="T19" s="12">
        <f t="shared" si="1"/>
        <v>1</v>
      </c>
      <c r="U19" s="12">
        <f t="shared" si="2"/>
        <v>5.5717935123140529E-2</v>
      </c>
      <c r="V19" s="12">
        <f t="shared" si="3"/>
        <v>5.5717935123140529E-2</v>
      </c>
    </row>
    <row r="20" spans="1:22" ht="71.25" customHeight="1" thickTop="1" thickBot="1">
      <c r="A20" s="1" t="s">
        <v>32</v>
      </c>
      <c r="B20" s="1" t="s">
        <v>37</v>
      </c>
      <c r="C20" s="1" t="s">
        <v>34</v>
      </c>
      <c r="D20" s="1" t="s">
        <v>21</v>
      </c>
      <c r="E20" s="1"/>
      <c r="F20" s="1" t="s">
        <v>20</v>
      </c>
      <c r="G20" s="1" t="s">
        <v>36</v>
      </c>
      <c r="H20" s="1" t="s">
        <v>22</v>
      </c>
      <c r="I20" s="2" t="s">
        <v>48</v>
      </c>
      <c r="J20" s="10">
        <v>10265116438</v>
      </c>
      <c r="K20" s="10">
        <v>0</v>
      </c>
      <c r="L20" s="10">
        <v>0</v>
      </c>
      <c r="M20" s="10">
        <v>10265116438</v>
      </c>
      <c r="N20" s="10">
        <v>10265116438</v>
      </c>
      <c r="O20" s="10">
        <v>0</v>
      </c>
      <c r="P20" s="10">
        <v>10265116438</v>
      </c>
      <c r="Q20" s="10">
        <v>8569695000</v>
      </c>
      <c r="R20" s="10">
        <v>8569695000</v>
      </c>
      <c r="S20" s="11">
        <f t="shared" si="0"/>
        <v>0</v>
      </c>
      <c r="T20" s="12">
        <f t="shared" si="1"/>
        <v>1</v>
      </c>
      <c r="U20" s="12">
        <f t="shared" si="2"/>
        <v>0.8348366091860594</v>
      </c>
      <c r="V20" s="12">
        <f t="shared" si="3"/>
        <v>0.8348366091860594</v>
      </c>
    </row>
    <row r="21" spans="1:22" ht="63" customHeight="1" thickTop="1" thickBot="1">
      <c r="A21" s="1" t="s">
        <v>32</v>
      </c>
      <c r="B21" s="1" t="s">
        <v>37</v>
      </c>
      <c r="C21" s="1" t="s">
        <v>34</v>
      </c>
      <c r="D21" s="1" t="s">
        <v>28</v>
      </c>
      <c r="E21" s="1"/>
      <c r="F21" s="1" t="s">
        <v>20</v>
      </c>
      <c r="G21" s="1" t="s">
        <v>21</v>
      </c>
      <c r="H21" s="1" t="s">
        <v>22</v>
      </c>
      <c r="I21" s="2" t="s">
        <v>49</v>
      </c>
      <c r="J21" s="10">
        <v>3354883562</v>
      </c>
      <c r="K21" s="10">
        <v>0</v>
      </c>
      <c r="L21" s="10">
        <v>0</v>
      </c>
      <c r="M21" s="10">
        <v>3354883562</v>
      </c>
      <c r="N21" s="10">
        <v>3254405814.5</v>
      </c>
      <c r="O21" s="10">
        <v>100477747.5</v>
      </c>
      <c r="P21" s="10">
        <v>3253263678.5</v>
      </c>
      <c r="Q21" s="10">
        <v>860978866.5</v>
      </c>
      <c r="R21" s="10">
        <v>860978866.5</v>
      </c>
      <c r="S21" s="11">
        <f t="shared" si="0"/>
        <v>101619883.5</v>
      </c>
      <c r="T21" s="12">
        <f t="shared" si="1"/>
        <v>0.96970986276512683</v>
      </c>
      <c r="U21" s="12">
        <f t="shared" si="2"/>
        <v>0.256634500300431</v>
      </c>
      <c r="V21" s="12">
        <f t="shared" si="3"/>
        <v>0.256634500300431</v>
      </c>
    </row>
    <row r="22" spans="1:22" ht="66.75" customHeight="1" thickTop="1" thickBot="1">
      <c r="A22" s="1" t="s">
        <v>32</v>
      </c>
      <c r="B22" s="1" t="s">
        <v>37</v>
      </c>
      <c r="C22" s="1" t="s">
        <v>34</v>
      </c>
      <c r="D22" s="1" t="s">
        <v>28</v>
      </c>
      <c r="E22" s="1"/>
      <c r="F22" s="1" t="s">
        <v>20</v>
      </c>
      <c r="G22" s="1" t="s">
        <v>36</v>
      </c>
      <c r="H22" s="1" t="s">
        <v>22</v>
      </c>
      <c r="I22" s="2" t="s">
        <v>49</v>
      </c>
      <c r="J22" s="10">
        <v>9885116438</v>
      </c>
      <c r="K22" s="10">
        <v>0</v>
      </c>
      <c r="L22" s="10">
        <v>0</v>
      </c>
      <c r="M22" s="10">
        <v>9885116438</v>
      </c>
      <c r="N22" s="10">
        <v>9866542784</v>
      </c>
      <c r="O22" s="10">
        <v>18573654</v>
      </c>
      <c r="P22" s="10">
        <v>9865185645</v>
      </c>
      <c r="Q22" s="10">
        <v>906321409</v>
      </c>
      <c r="R22" s="10">
        <v>906321409</v>
      </c>
      <c r="S22" s="11">
        <f t="shared" si="0"/>
        <v>19930793</v>
      </c>
      <c r="T22" s="12">
        <f t="shared" si="1"/>
        <v>0.99798375738667244</v>
      </c>
      <c r="U22" s="12">
        <f t="shared" si="2"/>
        <v>9.1685456077781002E-2</v>
      </c>
      <c r="V22" s="12">
        <f t="shared" si="3"/>
        <v>9.1685456077781002E-2</v>
      </c>
    </row>
    <row r="23" spans="1:22" ht="58.5" customHeight="1" thickTop="1" thickBot="1">
      <c r="A23" s="1" t="s">
        <v>32</v>
      </c>
      <c r="B23" s="1" t="s">
        <v>37</v>
      </c>
      <c r="C23" s="1" t="s">
        <v>34</v>
      </c>
      <c r="D23" s="1" t="s">
        <v>50</v>
      </c>
      <c r="E23" s="1"/>
      <c r="F23" s="1" t="s">
        <v>20</v>
      </c>
      <c r="G23" s="1" t="s">
        <v>21</v>
      </c>
      <c r="H23" s="1" t="s">
        <v>22</v>
      </c>
      <c r="I23" s="2" t="s">
        <v>51</v>
      </c>
      <c r="J23" s="10">
        <v>3000000000</v>
      </c>
      <c r="K23" s="10">
        <v>0</v>
      </c>
      <c r="L23" s="10">
        <v>0</v>
      </c>
      <c r="M23" s="10">
        <v>3000000000</v>
      </c>
      <c r="N23" s="10">
        <v>2924952609.5</v>
      </c>
      <c r="O23" s="10">
        <v>75047390.5</v>
      </c>
      <c r="P23" s="10">
        <v>2924913001.5</v>
      </c>
      <c r="Q23" s="10">
        <v>725525775.5</v>
      </c>
      <c r="R23" s="10">
        <v>724674541.5</v>
      </c>
      <c r="S23" s="11">
        <f t="shared" si="0"/>
        <v>75086998.5</v>
      </c>
      <c r="T23" s="12">
        <f t="shared" si="1"/>
        <v>0.97497100049999996</v>
      </c>
      <c r="U23" s="12">
        <f t="shared" si="2"/>
        <v>0.24184192516666667</v>
      </c>
      <c r="V23" s="12">
        <f t="shared" si="3"/>
        <v>0.2415581805</v>
      </c>
    </row>
    <row r="24" spans="1:22" ht="51" customHeight="1" thickTop="1" thickBot="1">
      <c r="A24" s="1" t="s">
        <v>32</v>
      </c>
      <c r="B24" s="1" t="s">
        <v>37</v>
      </c>
      <c r="C24" s="1" t="s">
        <v>34</v>
      </c>
      <c r="D24" s="1" t="s">
        <v>36</v>
      </c>
      <c r="E24" s="1" t="s">
        <v>0</v>
      </c>
      <c r="F24" s="1" t="s">
        <v>20</v>
      </c>
      <c r="G24" s="1" t="s">
        <v>52</v>
      </c>
      <c r="H24" s="1" t="s">
        <v>22</v>
      </c>
      <c r="I24" s="2" t="s">
        <v>53</v>
      </c>
      <c r="J24" s="10">
        <v>0</v>
      </c>
      <c r="K24" s="10">
        <v>21350000001</v>
      </c>
      <c r="L24" s="10">
        <v>0</v>
      </c>
      <c r="M24" s="10">
        <v>21350000001</v>
      </c>
      <c r="N24" s="10">
        <v>21276260709</v>
      </c>
      <c r="O24" s="10">
        <v>73739292</v>
      </c>
      <c r="P24" s="10">
        <v>19763864001</v>
      </c>
      <c r="Q24" s="10">
        <v>751280000</v>
      </c>
      <c r="R24" s="10">
        <v>0</v>
      </c>
      <c r="S24" s="11">
        <f t="shared" si="0"/>
        <v>1586136000</v>
      </c>
      <c r="T24" s="12">
        <f t="shared" si="1"/>
        <v>0.92570791569434618</v>
      </c>
      <c r="U24" s="12">
        <f t="shared" si="2"/>
        <v>3.518875878055322E-2</v>
      </c>
      <c r="V24" s="12">
        <f t="shared" si="3"/>
        <v>0</v>
      </c>
    </row>
    <row r="25" spans="1:22" ht="50.1" customHeight="1" thickTop="1" thickBot="1">
      <c r="A25" s="1" t="s">
        <v>32</v>
      </c>
      <c r="B25" s="1" t="s">
        <v>37</v>
      </c>
      <c r="C25" s="1" t="s">
        <v>34</v>
      </c>
      <c r="D25" s="1" t="s">
        <v>36</v>
      </c>
      <c r="E25" s="1" t="s">
        <v>0</v>
      </c>
      <c r="F25" s="1" t="s">
        <v>54</v>
      </c>
      <c r="G25" s="1" t="s">
        <v>30</v>
      </c>
      <c r="H25" s="1" t="s">
        <v>22</v>
      </c>
      <c r="I25" s="2" t="s">
        <v>53</v>
      </c>
      <c r="J25" s="10">
        <v>0</v>
      </c>
      <c r="K25" s="10">
        <v>21350000001</v>
      </c>
      <c r="L25" s="10">
        <v>21350000001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1">
        <f t="shared" si="0"/>
        <v>0</v>
      </c>
      <c r="T25" s="12" t="e">
        <f t="shared" si="1"/>
        <v>#DIV/0!</v>
      </c>
      <c r="U25" s="12" t="e">
        <f t="shared" si="2"/>
        <v>#DIV/0!</v>
      </c>
      <c r="V25" s="12" t="e">
        <f t="shared" si="3"/>
        <v>#DIV/0!</v>
      </c>
    </row>
    <row r="26" spans="1:22" ht="50.1" customHeight="1" thickTop="1" thickBot="1">
      <c r="A26" s="1" t="s">
        <v>32</v>
      </c>
      <c r="B26" s="1" t="s">
        <v>37</v>
      </c>
      <c r="C26" s="1" t="s">
        <v>34</v>
      </c>
      <c r="D26" s="1" t="s">
        <v>55</v>
      </c>
      <c r="E26" s="1" t="s">
        <v>0</v>
      </c>
      <c r="F26" s="1" t="s">
        <v>20</v>
      </c>
      <c r="G26" s="1" t="s">
        <v>52</v>
      </c>
      <c r="H26" s="1" t="s">
        <v>22</v>
      </c>
      <c r="I26" s="2" t="s">
        <v>56</v>
      </c>
      <c r="J26" s="10">
        <v>0</v>
      </c>
      <c r="K26" s="10">
        <v>8600000000</v>
      </c>
      <c r="L26" s="10">
        <v>0</v>
      </c>
      <c r="M26" s="10">
        <v>8600000000</v>
      </c>
      <c r="N26" s="10">
        <v>0</v>
      </c>
      <c r="O26" s="10">
        <v>8600000000</v>
      </c>
      <c r="P26" s="10">
        <v>0</v>
      </c>
      <c r="Q26" s="10">
        <v>0</v>
      </c>
      <c r="R26" s="10">
        <v>0</v>
      </c>
      <c r="S26" s="11">
        <f t="shared" si="0"/>
        <v>8600000000</v>
      </c>
      <c r="T26" s="12">
        <f t="shared" si="1"/>
        <v>0</v>
      </c>
      <c r="U26" s="12">
        <f t="shared" si="2"/>
        <v>0</v>
      </c>
      <c r="V26" s="12">
        <f t="shared" si="3"/>
        <v>0</v>
      </c>
    </row>
    <row r="27" spans="1:22" ht="50.1" customHeight="1" thickTop="1" thickBot="1">
      <c r="A27" s="1" t="s">
        <v>32</v>
      </c>
      <c r="B27" s="1" t="s">
        <v>37</v>
      </c>
      <c r="C27" s="1" t="s">
        <v>34</v>
      </c>
      <c r="D27" s="1" t="s">
        <v>52</v>
      </c>
      <c r="E27" s="1" t="s">
        <v>0</v>
      </c>
      <c r="F27" s="1" t="s">
        <v>20</v>
      </c>
      <c r="G27" s="1" t="s">
        <v>21</v>
      </c>
      <c r="H27" s="1" t="s">
        <v>22</v>
      </c>
      <c r="I27" s="2" t="s">
        <v>57</v>
      </c>
      <c r="J27" s="10">
        <v>0</v>
      </c>
      <c r="K27" s="10">
        <v>540000000</v>
      </c>
      <c r="L27" s="10">
        <v>0</v>
      </c>
      <c r="M27" s="10">
        <v>540000000</v>
      </c>
      <c r="N27" s="10">
        <v>540000000</v>
      </c>
      <c r="O27" s="10">
        <v>0</v>
      </c>
      <c r="P27" s="10">
        <v>0</v>
      </c>
      <c r="Q27" s="10">
        <v>0</v>
      </c>
      <c r="R27" s="10">
        <v>0</v>
      </c>
      <c r="S27" s="11">
        <f t="shared" si="0"/>
        <v>540000000</v>
      </c>
      <c r="T27" s="12">
        <f t="shared" si="1"/>
        <v>0</v>
      </c>
      <c r="U27" s="12">
        <f t="shared" si="2"/>
        <v>0</v>
      </c>
      <c r="V27" s="12">
        <f t="shared" si="3"/>
        <v>0</v>
      </c>
    </row>
    <row r="28" spans="1:22" ht="50.1" customHeight="1" thickTop="1" thickBot="1">
      <c r="A28" s="1" t="s">
        <v>32</v>
      </c>
      <c r="B28" s="1" t="s">
        <v>58</v>
      </c>
      <c r="C28" s="1" t="s">
        <v>34</v>
      </c>
      <c r="D28" s="1" t="s">
        <v>19</v>
      </c>
      <c r="E28" s="1"/>
      <c r="F28" s="1" t="s">
        <v>20</v>
      </c>
      <c r="G28" s="1" t="s">
        <v>21</v>
      </c>
      <c r="H28" s="1" t="s">
        <v>22</v>
      </c>
      <c r="I28" s="2" t="s">
        <v>59</v>
      </c>
      <c r="J28" s="10">
        <v>380000000</v>
      </c>
      <c r="K28" s="10">
        <v>0</v>
      </c>
      <c r="L28" s="10">
        <v>0</v>
      </c>
      <c r="M28" s="10">
        <v>380000000</v>
      </c>
      <c r="N28" s="10">
        <v>265068115.40000001</v>
      </c>
      <c r="O28" s="10">
        <v>114931884.59999999</v>
      </c>
      <c r="P28" s="10">
        <v>265068115.40000001</v>
      </c>
      <c r="Q28" s="10">
        <v>162130541.40000001</v>
      </c>
      <c r="R28" s="10">
        <v>162130541.40000001</v>
      </c>
      <c r="S28" s="11">
        <f t="shared" si="0"/>
        <v>114931884.59999999</v>
      </c>
      <c r="T28" s="12">
        <f t="shared" si="1"/>
        <v>0.69754767210526314</v>
      </c>
      <c r="U28" s="12">
        <f t="shared" si="2"/>
        <v>0.42665931947368424</v>
      </c>
      <c r="V28" s="12">
        <f t="shared" si="3"/>
        <v>0.42665931947368424</v>
      </c>
    </row>
    <row r="29" spans="1:22" ht="78.75" customHeight="1" thickTop="1">
      <c r="A29" s="18" t="s">
        <v>32</v>
      </c>
      <c r="B29" s="18" t="s">
        <v>58</v>
      </c>
      <c r="C29" s="18" t="s">
        <v>34</v>
      </c>
      <c r="D29" s="18" t="s">
        <v>26</v>
      </c>
      <c r="E29" s="18"/>
      <c r="F29" s="18" t="s">
        <v>20</v>
      </c>
      <c r="G29" s="18" t="s">
        <v>21</v>
      </c>
      <c r="H29" s="18" t="s">
        <v>22</v>
      </c>
      <c r="I29" s="19" t="s">
        <v>60</v>
      </c>
      <c r="J29" s="20">
        <v>250000000</v>
      </c>
      <c r="K29" s="20">
        <v>0</v>
      </c>
      <c r="L29" s="20">
        <v>0</v>
      </c>
      <c r="M29" s="20">
        <v>250000000</v>
      </c>
      <c r="N29" s="20">
        <v>175954815.80000001</v>
      </c>
      <c r="O29" s="20">
        <v>74045184.200000003</v>
      </c>
      <c r="P29" s="20">
        <v>128954815.8</v>
      </c>
      <c r="Q29" s="20">
        <v>85085209.799999997</v>
      </c>
      <c r="R29" s="20">
        <v>85085209.799999997</v>
      </c>
      <c r="S29" s="21">
        <f t="shared" si="0"/>
        <v>121045184.2</v>
      </c>
      <c r="T29" s="22">
        <f t="shared" si="1"/>
        <v>0.51581926319999993</v>
      </c>
      <c r="U29" s="22">
        <f t="shared" si="2"/>
        <v>0.34034083919999997</v>
      </c>
      <c r="V29" s="22">
        <f t="shared" si="3"/>
        <v>0.34034083919999997</v>
      </c>
    </row>
    <row r="30" spans="1:22" ht="50.1" customHeight="1">
      <c r="A30" s="37" t="s">
        <v>32</v>
      </c>
      <c r="B30" s="30"/>
      <c r="C30" s="30"/>
      <c r="D30" s="30"/>
      <c r="E30" s="30"/>
      <c r="F30" s="30"/>
      <c r="G30" s="30"/>
      <c r="H30" s="30"/>
      <c r="I30" s="31" t="s">
        <v>73</v>
      </c>
      <c r="J30" s="32">
        <f>SUM(J10:J29)</f>
        <v>52954000000</v>
      </c>
      <c r="K30" s="32">
        <f t="shared" ref="K30:R30" si="5">SUM(K10:K29)</f>
        <v>51840000002</v>
      </c>
      <c r="L30" s="32">
        <f t="shared" si="5"/>
        <v>21350000001</v>
      </c>
      <c r="M30" s="32">
        <f t="shared" si="5"/>
        <v>83444000001</v>
      </c>
      <c r="N30" s="32">
        <f t="shared" si="5"/>
        <v>73635606412.779999</v>
      </c>
      <c r="O30" s="32">
        <f t="shared" si="5"/>
        <v>9808393588.2200012</v>
      </c>
      <c r="P30" s="32">
        <f t="shared" si="5"/>
        <v>71072171943.779999</v>
      </c>
      <c r="Q30" s="32">
        <f t="shared" si="5"/>
        <v>21794455957.710003</v>
      </c>
      <c r="R30" s="32">
        <f t="shared" si="5"/>
        <v>21040486579.710003</v>
      </c>
      <c r="S30" s="23">
        <f t="shared" si="0"/>
        <v>12371828057.220001</v>
      </c>
      <c r="T30" s="24">
        <f t="shared" si="1"/>
        <v>0.85173495928920306</v>
      </c>
      <c r="U30" s="24">
        <f t="shared" si="2"/>
        <v>0.26118661566378432</v>
      </c>
      <c r="V30" s="38">
        <f t="shared" si="3"/>
        <v>0.25215098244880224</v>
      </c>
    </row>
    <row r="31" spans="1:22" ht="50.1" customHeight="1" thickBot="1">
      <c r="A31" s="25" t="s">
        <v>32</v>
      </c>
      <c r="B31" s="25" t="s">
        <v>37</v>
      </c>
      <c r="C31" s="25" t="s">
        <v>34</v>
      </c>
      <c r="D31" s="25" t="s">
        <v>26</v>
      </c>
      <c r="E31" s="25"/>
      <c r="F31" s="25" t="s">
        <v>20</v>
      </c>
      <c r="G31" s="25" t="s">
        <v>21</v>
      </c>
      <c r="H31" s="25" t="s">
        <v>22</v>
      </c>
      <c r="I31" s="26" t="s">
        <v>39</v>
      </c>
      <c r="J31" s="27">
        <v>112832404731</v>
      </c>
      <c r="K31" s="27">
        <v>0</v>
      </c>
      <c r="L31" s="27">
        <v>0</v>
      </c>
      <c r="M31" s="27">
        <v>112832404731</v>
      </c>
      <c r="N31" s="27">
        <v>112832404731</v>
      </c>
      <c r="O31" s="27">
        <v>0</v>
      </c>
      <c r="P31" s="27">
        <v>112832404731</v>
      </c>
      <c r="Q31" s="27">
        <v>0</v>
      </c>
      <c r="R31" s="27">
        <v>0</v>
      </c>
      <c r="S31" s="28">
        <f t="shared" si="0"/>
        <v>0</v>
      </c>
      <c r="T31" s="29">
        <f t="shared" si="1"/>
        <v>1</v>
      </c>
      <c r="U31" s="29">
        <f t="shared" si="2"/>
        <v>0</v>
      </c>
      <c r="V31" s="29">
        <f t="shared" si="3"/>
        <v>0</v>
      </c>
    </row>
    <row r="32" spans="1:22" ht="50.1" customHeight="1" thickTop="1" thickBot="1">
      <c r="A32" s="1" t="s">
        <v>32</v>
      </c>
      <c r="B32" s="1" t="s">
        <v>37</v>
      </c>
      <c r="C32" s="1" t="s">
        <v>34</v>
      </c>
      <c r="D32" s="1" t="s">
        <v>25</v>
      </c>
      <c r="E32" s="1"/>
      <c r="F32" s="1" t="s">
        <v>20</v>
      </c>
      <c r="G32" s="1" t="s">
        <v>21</v>
      </c>
      <c r="H32" s="1" t="s">
        <v>22</v>
      </c>
      <c r="I32" s="2" t="s">
        <v>47</v>
      </c>
      <c r="J32" s="10">
        <v>3667681196</v>
      </c>
      <c r="K32" s="10">
        <v>0</v>
      </c>
      <c r="L32" s="10">
        <v>0</v>
      </c>
      <c r="M32" s="10">
        <v>3667681196</v>
      </c>
      <c r="N32" s="10">
        <v>3025712959.7800002</v>
      </c>
      <c r="O32" s="10">
        <v>641968236.22000003</v>
      </c>
      <c r="P32" s="10">
        <v>2389866873.7800002</v>
      </c>
      <c r="Q32" s="10">
        <v>1258950629.78</v>
      </c>
      <c r="R32" s="10">
        <v>1258659813.78</v>
      </c>
      <c r="S32" s="11">
        <f t="shared" si="0"/>
        <v>1277814322.2199998</v>
      </c>
      <c r="T32" s="12">
        <f t="shared" si="1"/>
        <v>0.65160158314370575</v>
      </c>
      <c r="U32" s="12">
        <f t="shared" si="2"/>
        <v>0.3432551965402611</v>
      </c>
      <c r="V32" s="12">
        <f t="shared" si="3"/>
        <v>0.34317590502487066</v>
      </c>
    </row>
    <row r="33" spans="1:22" ht="50.1" customHeight="1" thickTop="1">
      <c r="A33" s="18" t="s">
        <v>32</v>
      </c>
      <c r="B33" s="18" t="s">
        <v>37</v>
      </c>
      <c r="C33" s="18" t="s">
        <v>34</v>
      </c>
      <c r="D33" s="18" t="s">
        <v>25</v>
      </c>
      <c r="E33" s="18"/>
      <c r="F33" s="18" t="s">
        <v>20</v>
      </c>
      <c r="G33" s="18" t="s">
        <v>36</v>
      </c>
      <c r="H33" s="18" t="s">
        <v>22</v>
      </c>
      <c r="I33" s="19" t="s">
        <v>47</v>
      </c>
      <c r="J33" s="20">
        <v>10197914073</v>
      </c>
      <c r="K33" s="20">
        <v>0</v>
      </c>
      <c r="L33" s="20">
        <v>0</v>
      </c>
      <c r="M33" s="20">
        <v>10197914073</v>
      </c>
      <c r="N33" s="20">
        <v>9373598855</v>
      </c>
      <c r="O33" s="20">
        <v>824315218</v>
      </c>
      <c r="P33" s="20">
        <v>277419895</v>
      </c>
      <c r="Q33" s="20">
        <v>26460254</v>
      </c>
      <c r="R33" s="20">
        <v>26460254</v>
      </c>
      <c r="S33" s="21">
        <f t="shared" si="0"/>
        <v>9920494178</v>
      </c>
      <c r="T33" s="22">
        <f t="shared" si="1"/>
        <v>2.7203592128168346E-2</v>
      </c>
      <c r="U33" s="22">
        <f t="shared" si="2"/>
        <v>2.5946731665504198E-3</v>
      </c>
      <c r="V33" s="22">
        <f t="shared" si="3"/>
        <v>2.5946731665504198E-3</v>
      </c>
    </row>
    <row r="34" spans="1:22" ht="50.1" customHeight="1">
      <c r="A34" s="37"/>
      <c r="B34" s="30"/>
      <c r="C34" s="30"/>
      <c r="D34" s="30"/>
      <c r="E34" s="30"/>
      <c r="F34" s="30"/>
      <c r="G34" s="30"/>
      <c r="H34" s="30"/>
      <c r="I34" s="31" t="s">
        <v>74</v>
      </c>
      <c r="J34" s="32">
        <f>SUM(J31:J33)</f>
        <v>126698000000</v>
      </c>
      <c r="K34" s="32">
        <f t="shared" ref="K34:R34" si="6">SUM(K31:K33)</f>
        <v>0</v>
      </c>
      <c r="L34" s="32">
        <f t="shared" si="6"/>
        <v>0</v>
      </c>
      <c r="M34" s="32">
        <f t="shared" si="6"/>
        <v>126698000000</v>
      </c>
      <c r="N34" s="32">
        <f t="shared" si="6"/>
        <v>125231716545.78</v>
      </c>
      <c r="O34" s="32">
        <f t="shared" si="6"/>
        <v>1466283454.22</v>
      </c>
      <c r="P34" s="32">
        <f t="shared" si="6"/>
        <v>115499691499.78</v>
      </c>
      <c r="Q34" s="32">
        <f t="shared" si="6"/>
        <v>1285410883.78</v>
      </c>
      <c r="R34" s="32">
        <f t="shared" si="6"/>
        <v>1285120067.78</v>
      </c>
      <c r="S34" s="23">
        <f t="shared" si="0"/>
        <v>11198308500.220001</v>
      </c>
      <c r="T34" s="24">
        <f t="shared" si="1"/>
        <v>0.91161416517845584</v>
      </c>
      <c r="U34" s="24">
        <f t="shared" si="2"/>
        <v>1.0145470992280857E-2</v>
      </c>
      <c r="V34" s="38">
        <f t="shared" si="3"/>
        <v>1.0143175644287992E-2</v>
      </c>
    </row>
    <row r="35" spans="1:22" ht="91.5" customHeight="1" thickBot="1">
      <c r="A35" s="25" t="s">
        <v>32</v>
      </c>
      <c r="B35" s="25" t="s">
        <v>61</v>
      </c>
      <c r="C35" s="25" t="s">
        <v>34</v>
      </c>
      <c r="D35" s="25" t="s">
        <v>19</v>
      </c>
      <c r="E35" s="25"/>
      <c r="F35" s="25" t="s">
        <v>20</v>
      </c>
      <c r="G35" s="25" t="s">
        <v>21</v>
      </c>
      <c r="H35" s="25" t="s">
        <v>22</v>
      </c>
      <c r="I35" s="26" t="s">
        <v>62</v>
      </c>
      <c r="J35" s="27">
        <v>3871000000</v>
      </c>
      <c r="K35" s="27">
        <v>0</v>
      </c>
      <c r="L35" s="27">
        <v>988899944</v>
      </c>
      <c r="M35" s="27">
        <v>2882100056</v>
      </c>
      <c r="N35" s="27">
        <v>2612368376</v>
      </c>
      <c r="O35" s="27">
        <v>269731680</v>
      </c>
      <c r="P35" s="27">
        <v>2292867376</v>
      </c>
      <c r="Q35" s="27">
        <v>340760432</v>
      </c>
      <c r="R35" s="27">
        <v>340760432</v>
      </c>
      <c r="S35" s="28">
        <f t="shared" si="0"/>
        <v>589232680</v>
      </c>
      <c r="T35" s="29">
        <f t="shared" si="1"/>
        <v>0.7955543983376544</v>
      </c>
      <c r="U35" s="29">
        <f t="shared" si="2"/>
        <v>0.11823338030565585</v>
      </c>
      <c r="V35" s="29">
        <f t="shared" si="3"/>
        <v>0.11823338030565585</v>
      </c>
    </row>
    <row r="36" spans="1:22" ht="77.25" customHeight="1" thickTop="1">
      <c r="A36" s="18" t="s">
        <v>32</v>
      </c>
      <c r="B36" s="18" t="s">
        <v>61</v>
      </c>
      <c r="C36" s="18" t="s">
        <v>34</v>
      </c>
      <c r="D36" s="18" t="s">
        <v>26</v>
      </c>
      <c r="E36" s="18" t="s">
        <v>0</v>
      </c>
      <c r="F36" s="18" t="s">
        <v>20</v>
      </c>
      <c r="G36" s="18" t="s">
        <v>21</v>
      </c>
      <c r="H36" s="18" t="s">
        <v>22</v>
      </c>
      <c r="I36" s="19" t="s">
        <v>63</v>
      </c>
      <c r="J36" s="20">
        <v>0</v>
      </c>
      <c r="K36" s="20">
        <v>988899944</v>
      </c>
      <c r="L36" s="20">
        <v>0</v>
      </c>
      <c r="M36" s="20">
        <v>988899944</v>
      </c>
      <c r="N36" s="20">
        <v>157000000</v>
      </c>
      <c r="O36" s="20">
        <v>831899944</v>
      </c>
      <c r="P36" s="20">
        <v>0</v>
      </c>
      <c r="Q36" s="20">
        <v>0</v>
      </c>
      <c r="R36" s="20">
        <v>0</v>
      </c>
      <c r="S36" s="21">
        <f t="shared" si="0"/>
        <v>988899944</v>
      </c>
      <c r="T36" s="22">
        <f t="shared" si="1"/>
        <v>0</v>
      </c>
      <c r="U36" s="22">
        <f t="shared" si="2"/>
        <v>0</v>
      </c>
      <c r="V36" s="22">
        <f t="shared" si="3"/>
        <v>0</v>
      </c>
    </row>
    <row r="37" spans="1:22" ht="42" customHeight="1">
      <c r="A37" s="39" t="s">
        <v>32</v>
      </c>
      <c r="B37" s="16"/>
      <c r="C37" s="16"/>
      <c r="D37" s="16"/>
      <c r="E37" s="16"/>
      <c r="F37" s="16"/>
      <c r="G37" s="16"/>
      <c r="H37" s="16"/>
      <c r="I37" s="17" t="s">
        <v>75</v>
      </c>
      <c r="J37" s="23">
        <f>+J35+J36</f>
        <v>3871000000</v>
      </c>
      <c r="K37" s="23">
        <f t="shared" ref="K37:R37" si="7">+K35+K36</f>
        <v>988899944</v>
      </c>
      <c r="L37" s="23">
        <f t="shared" si="7"/>
        <v>988899944</v>
      </c>
      <c r="M37" s="23">
        <f t="shared" si="7"/>
        <v>3871000000</v>
      </c>
      <c r="N37" s="23">
        <f t="shared" si="7"/>
        <v>2769368376</v>
      </c>
      <c r="O37" s="23">
        <f t="shared" si="7"/>
        <v>1101631624</v>
      </c>
      <c r="P37" s="23">
        <f t="shared" si="7"/>
        <v>2292867376</v>
      </c>
      <c r="Q37" s="23">
        <f t="shared" si="7"/>
        <v>340760432</v>
      </c>
      <c r="R37" s="23">
        <f t="shared" si="7"/>
        <v>340760432</v>
      </c>
      <c r="S37" s="23">
        <f t="shared" si="0"/>
        <v>1578132624</v>
      </c>
      <c r="T37" s="24">
        <f t="shared" si="1"/>
        <v>0.59231913614053211</v>
      </c>
      <c r="U37" s="24">
        <f t="shared" si="2"/>
        <v>8.8029044691294245E-2</v>
      </c>
      <c r="V37" s="38">
        <f t="shared" si="3"/>
        <v>8.8029044691294245E-2</v>
      </c>
    </row>
    <row r="38" spans="1:22" ht="33.75" customHeight="1" thickBot="1">
      <c r="A38" s="40" t="s">
        <v>32</v>
      </c>
      <c r="B38" s="41"/>
      <c r="C38" s="41"/>
      <c r="D38" s="41"/>
      <c r="E38" s="41"/>
      <c r="F38" s="41"/>
      <c r="G38" s="41"/>
      <c r="H38" s="41"/>
      <c r="I38" s="42" t="s">
        <v>85</v>
      </c>
      <c r="J38" s="43">
        <f>+J9+J30+J34+J37</f>
        <v>192599920000</v>
      </c>
      <c r="K38" s="43">
        <f t="shared" ref="K38:R38" si="8">+K9+K30+K34+K37</f>
        <v>52828899946</v>
      </c>
      <c r="L38" s="43">
        <f t="shared" si="8"/>
        <v>22338899945</v>
      </c>
      <c r="M38" s="43">
        <f t="shared" si="8"/>
        <v>223089920001</v>
      </c>
      <c r="N38" s="43">
        <f t="shared" si="8"/>
        <v>209133305829.45999</v>
      </c>
      <c r="O38" s="43">
        <f t="shared" si="8"/>
        <v>13956614171.540001</v>
      </c>
      <c r="P38" s="43">
        <f t="shared" si="8"/>
        <v>195424231339.34998</v>
      </c>
      <c r="Q38" s="43">
        <f t="shared" si="8"/>
        <v>27033475607.59</v>
      </c>
      <c r="R38" s="43">
        <f t="shared" si="8"/>
        <v>26232720956.59</v>
      </c>
      <c r="S38" s="43">
        <f t="shared" ref="S38" si="9">+M38-P38</f>
        <v>27665688661.650024</v>
      </c>
      <c r="T38" s="44">
        <f t="shared" ref="T38" si="10">+P38/M38</f>
        <v>0.87598862081475481</v>
      </c>
      <c r="U38" s="44">
        <f t="shared" ref="U38" si="11">+Q38/M38</f>
        <v>0.12117748577555106</v>
      </c>
      <c r="V38" s="45">
        <f t="shared" ref="V38" si="12">+R38/M38</f>
        <v>0.11758810508548487</v>
      </c>
    </row>
    <row r="39" spans="1:22" ht="15.75" thickTop="1">
      <c r="A39" s="6" t="s">
        <v>76</v>
      </c>
      <c r="B39" s="13"/>
      <c r="C39" s="13"/>
      <c r="D39" s="13"/>
      <c r="E39" s="13"/>
      <c r="F39" s="6"/>
      <c r="G39" s="6"/>
      <c r="H39" s="6"/>
      <c r="I39" s="6"/>
      <c r="J39" s="6"/>
      <c r="K39" s="6"/>
      <c r="L39" s="13"/>
      <c r="M39" s="13"/>
      <c r="N39" s="13"/>
      <c r="O39" s="13"/>
      <c r="P39" s="13"/>
      <c r="S39" s="5"/>
      <c r="T39" s="5"/>
      <c r="U39" s="5"/>
      <c r="V39" s="5"/>
    </row>
    <row r="40" spans="1:22">
      <c r="A40" s="6" t="s">
        <v>77</v>
      </c>
      <c r="B40" s="13"/>
      <c r="C40" s="13"/>
      <c r="D40" s="13"/>
      <c r="E40" s="13"/>
      <c r="F40" s="6"/>
      <c r="G40" s="6"/>
      <c r="H40" s="6"/>
      <c r="I40" s="6"/>
      <c r="J40" s="6"/>
      <c r="K40" s="6"/>
      <c r="L40" s="13"/>
      <c r="M40" s="13"/>
      <c r="N40" s="13"/>
      <c r="O40" s="13"/>
      <c r="P40" s="13"/>
      <c r="S40" s="5"/>
      <c r="T40" s="5"/>
      <c r="U40" s="5"/>
      <c r="V40" s="5"/>
    </row>
    <row r="41" spans="1:22">
      <c r="A41" s="6" t="s">
        <v>78</v>
      </c>
      <c r="B41" s="13"/>
      <c r="C41" s="13"/>
      <c r="D41" s="13"/>
      <c r="E41" s="13"/>
      <c r="F41" s="6"/>
      <c r="G41" s="6"/>
      <c r="H41" s="6"/>
      <c r="I41" s="6"/>
      <c r="J41" s="6"/>
      <c r="K41" s="6"/>
      <c r="L41" s="13"/>
      <c r="M41" s="13"/>
      <c r="N41" s="13"/>
      <c r="O41" s="13"/>
      <c r="P41" s="13"/>
      <c r="S41" s="5"/>
      <c r="T41" s="5"/>
      <c r="U41" s="5"/>
      <c r="V41" s="5"/>
    </row>
    <row r="42" spans="1:22">
      <c r="A42" s="6" t="s">
        <v>79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4"/>
      <c r="O42" s="14"/>
      <c r="P42" s="14"/>
      <c r="S42" s="5"/>
      <c r="T42" s="5"/>
      <c r="U42" s="5"/>
      <c r="V42" s="5"/>
    </row>
    <row r="43" spans="1:22">
      <c r="A43" s="6" t="s">
        <v>80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4"/>
      <c r="O43" s="14"/>
      <c r="P43" s="14"/>
      <c r="S43" s="5"/>
      <c r="T43" s="5"/>
      <c r="U43" s="5"/>
      <c r="V43" s="5"/>
    </row>
    <row r="44" spans="1:22">
      <c r="A44" s="6" t="s">
        <v>81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4"/>
      <c r="O44" s="14"/>
      <c r="P44" s="14"/>
      <c r="S44" s="5"/>
      <c r="T44" s="5"/>
      <c r="U44" s="5"/>
      <c r="V44" s="5"/>
    </row>
    <row r="45" spans="1:22">
      <c r="A45" s="6" t="s">
        <v>82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S45" s="5"/>
      <c r="T45" s="5"/>
      <c r="U45" s="5"/>
      <c r="V45" s="5"/>
    </row>
    <row r="46" spans="1:22">
      <c r="A46" s="6" t="s">
        <v>83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S46" s="5"/>
      <c r="T46" s="5"/>
      <c r="U46" s="5"/>
      <c r="V46" s="5"/>
    </row>
    <row r="47" spans="1:22">
      <c r="A47" s="6" t="s">
        <v>84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S47" s="5"/>
      <c r="T47" s="5"/>
      <c r="U47" s="5"/>
      <c r="V47" s="5"/>
    </row>
    <row r="48" spans="1:22">
      <c r="A48" s="6"/>
      <c r="B48" s="6"/>
      <c r="C48" s="6"/>
      <c r="D48" s="6"/>
      <c r="E48" s="6"/>
      <c r="F48" s="6"/>
      <c r="G48" s="6"/>
      <c r="H48" s="6"/>
      <c r="I48" s="6"/>
    </row>
    <row r="49" spans="1:24">
      <c r="A49" s="6"/>
      <c r="B49" s="6"/>
      <c r="C49" s="6"/>
      <c r="D49" s="6"/>
      <c r="E49" s="6"/>
      <c r="F49" s="6"/>
      <c r="G49" s="6"/>
      <c r="H49" s="6"/>
      <c r="I49" s="6"/>
    </row>
    <row r="50" spans="1:24">
      <c r="A50" s="6"/>
      <c r="B50" s="6"/>
      <c r="C50" s="6"/>
      <c r="D50" s="6"/>
      <c r="E50" s="6"/>
      <c r="F50" s="6"/>
      <c r="G50" s="6"/>
      <c r="H50" s="6"/>
      <c r="I50" s="6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5"/>
      <c r="U50" s="35"/>
      <c r="V50" s="35"/>
      <c r="W50" s="35"/>
      <c r="X50" s="34"/>
    </row>
    <row r="51" spans="1:24">
      <c r="A51" s="6"/>
      <c r="B51" s="6"/>
      <c r="C51" s="6"/>
      <c r="D51" s="6"/>
      <c r="E51" s="6"/>
      <c r="F51" s="6"/>
      <c r="G51" s="6"/>
      <c r="H51" s="6"/>
    </row>
    <row r="52" spans="1:24">
      <c r="A52" s="6"/>
      <c r="B52" s="6"/>
      <c r="C52" s="6"/>
      <c r="D52" s="6"/>
      <c r="E52" s="6"/>
      <c r="F52" s="6"/>
      <c r="G52" s="6"/>
      <c r="H52" s="6"/>
    </row>
    <row r="53" spans="1:24">
      <c r="A53" s="6"/>
      <c r="B53" s="6"/>
      <c r="C53" s="6"/>
      <c r="D53" s="6"/>
      <c r="E53" s="6"/>
      <c r="F53" s="6"/>
      <c r="G53" s="6"/>
      <c r="H53" s="6"/>
    </row>
    <row r="54" spans="1:24">
      <c r="A54" s="6"/>
      <c r="B54" s="6"/>
      <c r="C54" s="6"/>
      <c r="D54" s="6"/>
      <c r="E54" s="6"/>
      <c r="F54" s="6"/>
      <c r="G54" s="6"/>
      <c r="H54" s="6"/>
    </row>
    <row r="55" spans="1:24">
      <c r="A55" s="6"/>
      <c r="B55" s="6"/>
      <c r="C55" s="6"/>
      <c r="D55" s="6"/>
      <c r="E55" s="6"/>
      <c r="F55" s="6"/>
      <c r="G55" s="6"/>
      <c r="H55" s="6"/>
    </row>
    <row r="56" spans="1:24">
      <c r="A56" s="6"/>
      <c r="B56" s="6"/>
      <c r="C56" s="6"/>
      <c r="D56" s="6"/>
      <c r="E56" s="6"/>
      <c r="F56" s="6"/>
      <c r="G56" s="6"/>
      <c r="H56" s="6"/>
    </row>
    <row r="57" spans="1:24">
      <c r="A57" s="6"/>
      <c r="B57" s="6"/>
      <c r="C57" s="6"/>
      <c r="D57" s="6"/>
      <c r="E57" s="6"/>
      <c r="F57" s="6"/>
      <c r="G57" s="6"/>
      <c r="H57" s="6"/>
    </row>
    <row r="58" spans="1:24">
      <c r="A58" s="6"/>
      <c r="B58" s="6"/>
      <c r="C58" s="6"/>
      <c r="D58" s="6"/>
      <c r="E58" s="6"/>
      <c r="F58" s="6"/>
      <c r="G58" s="6"/>
      <c r="H58" s="6"/>
    </row>
    <row r="59" spans="1:24">
      <c r="A59" s="6"/>
      <c r="B59" s="6"/>
      <c r="C59" s="6"/>
      <c r="D59" s="6"/>
      <c r="E59" s="6"/>
      <c r="F59" s="6"/>
      <c r="G59" s="6"/>
      <c r="H59" s="6"/>
    </row>
    <row r="60" spans="1:24">
      <c r="A60" s="6"/>
      <c r="B60" s="6"/>
      <c r="C60" s="6"/>
      <c r="D60" s="6"/>
      <c r="E60" s="6"/>
      <c r="F60" s="6"/>
      <c r="G60" s="6"/>
      <c r="H60" s="6"/>
    </row>
    <row r="61" spans="1:24">
      <c r="A61" s="6"/>
      <c r="B61" s="6"/>
      <c r="C61" s="6"/>
      <c r="D61" s="6"/>
      <c r="E61" s="6"/>
      <c r="F61" s="6"/>
      <c r="G61" s="6"/>
      <c r="H61" s="6"/>
    </row>
    <row r="62" spans="1:24">
      <c r="A62" s="6"/>
      <c r="B62" s="6"/>
      <c r="C62" s="6"/>
      <c r="D62" s="6"/>
      <c r="E62" s="6"/>
      <c r="F62" s="6"/>
      <c r="G62" s="6"/>
      <c r="H62" s="6"/>
    </row>
    <row r="63" spans="1:24">
      <c r="A63" s="6"/>
      <c r="B63" s="6"/>
      <c r="C63" s="6"/>
      <c r="D63" s="6"/>
      <c r="E63" s="6"/>
      <c r="F63" s="6"/>
      <c r="G63" s="6"/>
      <c r="H63" s="6"/>
    </row>
    <row r="64" spans="1:24">
      <c r="A64" s="6"/>
      <c r="B64" s="6"/>
      <c r="C64" s="6"/>
      <c r="D64" s="6"/>
      <c r="E64" s="6"/>
      <c r="F64" s="6"/>
      <c r="G64" s="6"/>
      <c r="H64" s="6"/>
    </row>
    <row r="65" spans="1:8">
      <c r="A65" s="6"/>
      <c r="B65" s="6"/>
      <c r="C65" s="6"/>
      <c r="D65" s="6"/>
      <c r="E65" s="6"/>
      <c r="F65" s="6"/>
      <c r="G65" s="6"/>
      <c r="H65" s="6"/>
    </row>
    <row r="66" spans="1:8">
      <c r="A66" s="6"/>
      <c r="B66" s="6"/>
      <c r="C66" s="6"/>
      <c r="D66" s="6"/>
      <c r="E66" s="6"/>
      <c r="F66" s="6"/>
      <c r="G66" s="6"/>
      <c r="H66" s="6"/>
    </row>
    <row r="67" spans="1:8">
      <c r="A67" s="6"/>
      <c r="B67" s="6"/>
      <c r="C67" s="6"/>
      <c r="D67" s="6"/>
      <c r="E67" s="6"/>
      <c r="F67" s="6"/>
      <c r="G67" s="6"/>
      <c r="H67" s="6"/>
    </row>
    <row r="68" spans="1:8">
      <c r="A68" s="6"/>
      <c r="B68" s="6"/>
      <c r="C68" s="6"/>
      <c r="D68" s="6"/>
      <c r="E68" s="6"/>
      <c r="F68" s="6"/>
      <c r="G68" s="6"/>
      <c r="H68" s="6"/>
    </row>
    <row r="69" spans="1:8">
      <c r="A69" s="6"/>
      <c r="B69" s="6"/>
      <c r="C69" s="6"/>
      <c r="D69" s="6"/>
      <c r="E69" s="6"/>
      <c r="F69" s="6"/>
      <c r="G69" s="6"/>
      <c r="H69" s="6"/>
    </row>
    <row r="70" spans="1:8">
      <c r="A70" s="6"/>
      <c r="B70" s="6"/>
      <c r="C70" s="6"/>
      <c r="D70" s="6"/>
      <c r="E70" s="6"/>
      <c r="F70" s="6"/>
      <c r="G70" s="6"/>
      <c r="H70" s="6"/>
    </row>
    <row r="71" spans="1:8">
      <c r="A71" s="6"/>
      <c r="B71" s="6"/>
      <c r="C71" s="6"/>
      <c r="D71" s="6"/>
      <c r="E71" s="6"/>
      <c r="F71" s="6"/>
      <c r="G71" s="6"/>
      <c r="H71" s="6"/>
    </row>
    <row r="72" spans="1:8">
      <c r="A72" s="6"/>
      <c r="B72" s="6"/>
      <c r="C72" s="6"/>
      <c r="D72" s="6"/>
      <c r="E72" s="6"/>
      <c r="F72" s="6"/>
      <c r="G72" s="6"/>
      <c r="H72" s="6"/>
    </row>
    <row r="73" spans="1:8">
      <c r="A73" s="6"/>
      <c r="B73" s="6"/>
      <c r="C73" s="6"/>
      <c r="D73" s="6"/>
      <c r="E73" s="6"/>
      <c r="F73" s="6"/>
      <c r="G73" s="6"/>
      <c r="H73" s="6"/>
    </row>
  </sheetData>
  <mergeCells count="3">
    <mergeCell ref="A1:V1"/>
    <mergeCell ref="A2:V2"/>
    <mergeCell ref="A3:V3"/>
  </mergeCells>
  <printOptions horizontalCentered="1"/>
  <pageMargins left="0.98425196850393704" right="0.19685039370078741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INVERSIÓN</vt:lpstr>
      <vt:lpstr>'GASTOS DE INVERSIÓN'!Títulos_a_imprimir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2017-08-02T16:22:50Z</cp:lastPrinted>
  <dcterms:created xsi:type="dcterms:W3CDTF">2017-08-01T13:28:19Z</dcterms:created>
  <dcterms:modified xsi:type="dcterms:W3CDTF">2017-08-02T22:44:38Z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