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JULIO\PDF\"/>
    </mc:Choice>
  </mc:AlternateContent>
  <bookViews>
    <workbookView xWindow="240" yWindow="120" windowWidth="18060" windowHeight="7050"/>
  </bookViews>
  <sheets>
    <sheet name="DIRECCIÓN DE COMERCIO EXTERIOR " sheetId="1" r:id="rId1"/>
  </sheets>
  <calcPr calcId="152511"/>
</workbook>
</file>

<file path=xl/calcChain.xml><?xml version="1.0" encoding="utf-8"?>
<calcChain xmlns="http://schemas.openxmlformats.org/spreadsheetml/2006/main">
  <c r="V20" i="1" l="1"/>
  <c r="U20" i="1"/>
  <c r="W19" i="1" l="1"/>
  <c r="V19" i="1"/>
  <c r="U19" i="1"/>
  <c r="T19" i="1"/>
  <c r="W17" i="1"/>
  <c r="V17" i="1"/>
  <c r="U17" i="1"/>
  <c r="T17" i="1"/>
  <c r="W16" i="1"/>
  <c r="V16" i="1"/>
  <c r="U16" i="1"/>
  <c r="T16" i="1"/>
  <c r="W14" i="1"/>
  <c r="V14" i="1"/>
  <c r="U14" i="1"/>
  <c r="T14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S18" i="1"/>
  <c r="R18" i="1"/>
  <c r="Q18" i="1"/>
  <c r="P18" i="1"/>
  <c r="O18" i="1"/>
  <c r="N18" i="1"/>
  <c r="M18" i="1"/>
  <c r="T18" i="1" s="1"/>
  <c r="L18" i="1"/>
  <c r="K18" i="1"/>
  <c r="J18" i="1"/>
  <c r="S15" i="1"/>
  <c r="R15" i="1"/>
  <c r="Q15" i="1"/>
  <c r="P15" i="1"/>
  <c r="O15" i="1"/>
  <c r="N15" i="1"/>
  <c r="M15" i="1"/>
  <c r="T15" i="1" s="1"/>
  <c r="L15" i="1"/>
  <c r="K15" i="1"/>
  <c r="J15" i="1"/>
  <c r="S7" i="1"/>
  <c r="R7" i="1"/>
  <c r="Q7" i="1"/>
  <c r="P7" i="1"/>
  <c r="O7" i="1"/>
  <c r="N7" i="1"/>
  <c r="M7" i="1"/>
  <c r="L7" i="1"/>
  <c r="K7" i="1"/>
  <c r="J7" i="1"/>
  <c r="L6" i="1" l="1"/>
  <c r="L20" i="1" s="1"/>
  <c r="M6" i="1"/>
  <c r="M20" i="1" s="1"/>
  <c r="W15" i="1"/>
  <c r="N6" i="1"/>
  <c r="N20" i="1" s="1"/>
  <c r="J6" i="1"/>
  <c r="J20" i="1" s="1"/>
  <c r="R6" i="1"/>
  <c r="R20" i="1" s="1"/>
  <c r="V18" i="1"/>
  <c r="U18" i="1"/>
  <c r="O6" i="1"/>
  <c r="O20" i="1" s="1"/>
  <c r="U7" i="1"/>
  <c r="K6" i="1"/>
  <c r="K20" i="1" s="1"/>
  <c r="S6" i="1"/>
  <c r="S20" i="1" s="1"/>
  <c r="U15" i="1"/>
  <c r="W18" i="1"/>
  <c r="P6" i="1"/>
  <c r="P20" i="1" s="1"/>
  <c r="V15" i="1"/>
  <c r="W7" i="1"/>
  <c r="T7" i="1"/>
  <c r="Q6" i="1"/>
  <c r="V7" i="1"/>
  <c r="T6" i="1" l="1"/>
  <c r="V6" i="1"/>
  <c r="W6" i="1"/>
  <c r="W20" i="1"/>
  <c r="Q20" i="1"/>
  <c r="U6" i="1"/>
  <c r="T20" i="1" l="1"/>
</calcChain>
</file>

<file path=xl/sharedStrings.xml><?xml version="1.0" encoding="utf-8"?>
<sst xmlns="http://schemas.openxmlformats.org/spreadsheetml/2006/main" count="151" uniqueCount="61">
  <si>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</si>
  <si>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</si>
  <si>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</si>
  <si>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</si>
  <si>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</si>
  <si>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</si>
  <si>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</si>
  <si>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</si>
  <si>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</si>
  <si>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</si>
  <si>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</si>
  <si>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</si>
  <si>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</si>
  <si>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</si>
  <si>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</si>
  <si>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</si>
  <si>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</si>
  <si>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</si>
  <si>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</si>
  <si>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</si>
  <si>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</si>
  <si>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</si>
  <si>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</si>
  <si>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</si>
  <si>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</si>
  <si>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</si>
  <si>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</si>
  <si>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</si>
  <si>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</si>
  <si>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</si>
  <si>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</si>
  <si>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</si>
  <si>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</si>
  <si>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</si>
  <si>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</si>
  <si>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</si>
  <si>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</si>
  <si>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</si>
  <si>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8</t>
  </si>
  <si>
    <t>C</t>
  </si>
  <si>
    <t>3501</t>
  </si>
  <si>
    <t>0200</t>
  </si>
  <si>
    <t>16</t>
  </si>
  <si>
    <t>OTROS GASTOS PERSONALES - DISTRIBUCION PREVIO CONCEPTO DGPPN</t>
  </si>
  <si>
    <t>IMPLANTACION DEL PROGRAMA DE APOYO INTEGRAL PARA LOS USUARIOS DE COMERCIO EXTERIOR</t>
  </si>
  <si>
    <t>GASTOS DE PERSONAL</t>
  </si>
  <si>
    <t>GASTOS DE FUNCIONAMIENTO</t>
  </si>
  <si>
    <t>GASTOS GENERALES</t>
  </si>
  <si>
    <t xml:space="preserve">GASTOS DE INVERSION </t>
  </si>
  <si>
    <t>TOTAL PRESUPUESTO A+C</t>
  </si>
  <si>
    <t>APROPIACION SIN COMPROMETER</t>
  </si>
  <si>
    <t>MINISTERIO DE COMERCIO INDUSTRIA Y TURISMO</t>
  </si>
  <si>
    <t>INFORME DE EJECUCIÓN PRESUPUESTAL ACUMULADA CON CORTE AL 31 DE JULIO DE 2017</t>
  </si>
  <si>
    <t xml:space="preserve">UNIDAD EJECUTORA 3501-02 DIRECCIÓN GENERAL DE COMERCIO EXTERIOR </t>
  </si>
  <si>
    <t>PAGO/ APR</t>
  </si>
  <si>
    <t>OBLIG/ APR</t>
  </si>
  <si>
    <t>Fecha de Generación: Agosto 01 de 2017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</si>
  <si>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</si>
  <si>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</si>
  <si>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</si>
  <si>
    <t>COMP/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</si>
</sst>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sz val="11"/>
      <name val="Tahoma"/>
      <family val="2"/>
    </font>
    <font>
      <b/>
      <sz val="11"/>
      <color rgb="FF000000"/>
      <name val="Tahoma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40">
    <xf numFmtId="0" fontId="1" fillId="0" borderId="0" xfId="0" applyFont="1" applyFill="1" applyBorder="1"/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 readingOrder="1"/>
    </xf>
    <xf numFmtId="164" fontId="9" fillId="0" borderId="1" xfId="0" applyNumberFormat="1" applyFont="1" applyFill="1" applyBorder="1" applyAlignment="1">
      <alignment vertical="center" wrapText="1" readingOrder="1"/>
    </xf>
    <xf numFmtId="165" fontId="10" fillId="0" borderId="1" xfId="0" applyNumberFormat="1" applyFont="1" applyFill="1" applyBorder="1" applyAlignment="1">
      <alignment vertical="center" wrapText="1" readingOrder="1"/>
    </xf>
    <xf numFmtId="10" fontId="10" fillId="0" borderId="1" xfId="0" applyNumberFormat="1" applyFont="1" applyFill="1" applyBorder="1" applyAlignment="1">
      <alignment vertical="center" wrapText="1" readingOrder="1"/>
    </xf>
    <xf numFmtId="164" fontId="11" fillId="2" borderId="1" xfId="0" applyNumberFormat="1" applyFont="1" applyFill="1" applyBorder="1" applyAlignment="1">
      <alignment vertical="center" wrapText="1" readingOrder="1"/>
    </xf>
    <xf numFmtId="165" fontId="12" fillId="2" borderId="1" xfId="0" applyNumberFormat="1" applyFont="1" applyFill="1" applyBorder="1" applyAlignment="1">
      <alignment vertical="center" wrapText="1" readingOrder="1"/>
    </xf>
    <xf numFmtId="10" fontId="12" fillId="2" borderId="1" xfId="0" applyNumberFormat="1" applyFont="1" applyFill="1" applyBorder="1" applyAlignment="1">
      <alignment vertical="center" wrapText="1" readingOrder="1"/>
    </xf>
    <xf numFmtId="164" fontId="9" fillId="0" borderId="2" xfId="0" applyNumberFormat="1" applyFont="1" applyFill="1" applyBorder="1" applyAlignment="1">
      <alignment vertical="center" wrapText="1" readingOrder="1"/>
    </xf>
    <xf numFmtId="165" fontId="10" fillId="0" borderId="2" xfId="0" applyNumberFormat="1" applyFont="1" applyFill="1" applyBorder="1" applyAlignment="1">
      <alignment vertical="center" wrapText="1" readingOrder="1"/>
    </xf>
    <xf numFmtId="10" fontId="10" fillId="0" borderId="2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11" fillId="0" borderId="1" xfId="0" applyNumberFormat="1" applyFont="1" applyFill="1" applyBorder="1" applyAlignment="1">
      <alignment vertical="center" wrapText="1" readingOrder="1"/>
    </xf>
    <xf numFmtId="165" fontId="12" fillId="0" borderId="1" xfId="0" applyNumberFormat="1" applyFont="1" applyFill="1" applyBorder="1" applyAlignment="1">
      <alignment vertical="center" wrapText="1" readingOrder="1"/>
    </xf>
    <xf numFmtId="10" fontId="12" fillId="0" borderId="1" xfId="0" applyNumberFormat="1" applyFont="1" applyFill="1" applyBorder="1" applyAlignment="1">
      <alignment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4" xfId="0" applyNumberFormat="1" applyFont="1" applyFill="1" applyBorder="1" applyAlignment="1">
      <alignment horizontal="center" vertical="center" wrapText="1" readingOrder="1"/>
    </xf>
    <xf numFmtId="0" fontId="4" fillId="3" borderId="4" xfId="0" applyNumberFormat="1" applyFont="1" applyFill="1" applyBorder="1" applyAlignment="1">
      <alignment horizontal="left" vertical="center" wrapText="1" readingOrder="1"/>
    </xf>
    <xf numFmtId="164" fontId="11" fillId="3" borderId="4" xfId="0" applyNumberFormat="1" applyFont="1" applyFill="1" applyBorder="1" applyAlignment="1">
      <alignment vertical="center" wrapText="1" readingOrder="1"/>
    </xf>
    <xf numFmtId="165" fontId="12" fillId="3" borderId="4" xfId="0" applyNumberFormat="1" applyFont="1" applyFill="1" applyBorder="1" applyAlignment="1">
      <alignment vertical="center" wrapText="1" readingOrder="1"/>
    </xf>
    <xf numFmtId="10" fontId="12" fillId="3" borderId="4" xfId="0" applyNumberFormat="1" applyFont="1" applyFill="1" applyBorder="1" applyAlignment="1">
      <alignment vertical="center" wrapText="1" readingOrder="1"/>
    </xf>
    <xf numFmtId="10" fontId="12" fillId="3" borderId="5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showGridLines="0" tabSelected="1" workbookViewId="0">
      <selection sqref="A1:W1"/>
    </sheetView>
  </sheetViews>
  <sheetFormatPr baseColWidth="10" defaultRowHeight="15"/>
  <cols>
    <col min="1" max="1" width="5.140625" customWidth="1"/>
    <col min="2" max="2" width="4.85546875" customWidth="1"/>
    <col min="3" max="3" width="5.42578125" customWidth="1"/>
    <col min="4" max="4" width="3.85546875" customWidth="1"/>
    <col min="5" max="5" width="4.140625" customWidth="1"/>
    <col min="6" max="6" width="7.140625" customWidth="1"/>
    <col min="7" max="7" width="4.140625" customWidth="1"/>
    <col min="8" max="8" width="3.7109375" customWidth="1"/>
    <col min="9" max="9" width="24.85546875" customWidth="1"/>
    <col min="10" max="10" width="17.85546875" customWidth="1"/>
    <col min="11" max="11" width="15.140625" customWidth="1"/>
    <col min="12" max="12" width="13.42578125" customWidth="1"/>
    <col min="13" max="13" width="16.85546875" customWidth="1"/>
    <col min="14" max="14" width="15.140625" customWidth="1"/>
    <col min="15" max="15" width="17.140625" customWidth="1"/>
    <col min="16" max="16" width="16.7109375" customWidth="1"/>
    <col min="17" max="17" width="17.7109375" customWidth="1"/>
    <col min="18" max="18" width="16.5703125" customWidth="1"/>
    <col min="19" max="19" width="16.140625" customWidth="1"/>
    <col min="20" max="20" width="16.28515625" customWidth="1"/>
    <col min="21" max="21" width="7" customWidth="1"/>
    <col min="22" max="22" width="7.85546875" customWidth="1"/>
    <col min="23" max="23" width="7.140625" customWidth="1"/>
  </cols>
  <sheetData>
    <row r="1" spans="1:23">
      <c r="A1" s="37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>
      <c r="A2" s="37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>
      <c r="A3" s="37" t="s">
        <v>53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ht="15.75" thickBot="1">
      <c r="A4" s="4" t="s">
        <v>0</v>
      </c>
      <c r="B4" s="4" t="s">
        <v>0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 t="s">
        <v>0</v>
      </c>
      <c r="M4" s="4" t="s">
        <v>0</v>
      </c>
      <c r="N4" s="4" t="s">
        <v>0</v>
      </c>
      <c r="O4" s="4" t="s">
        <v>0</v>
      </c>
      <c r="P4" s="4" t="s">
        <v>0</v>
      </c>
      <c r="Q4" s="4" t="s">
        <v>0</v>
      </c>
      <c r="R4" s="4" t="s">
        <v>0</v>
      </c>
      <c r="S4" s="4" t="s">
        <v>0</v>
      </c>
      <c r="T4" s="13" t="s">
        <v>56</v>
      </c>
      <c r="U4" s="3"/>
      <c r="V4" s="3"/>
      <c r="W4" s="3"/>
    </row>
    <row r="5" spans="1:23" ht="45.75" customHeight="1" thickTop="1" thickBo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7" t="s">
        <v>50</v>
      </c>
      <c r="U5" s="7" t="s">
        <v>60</v>
      </c>
      <c r="V5" s="7" t="s">
        <v>55</v>
      </c>
      <c r="W5" s="7" t="s">
        <v>54</v>
      </c>
    </row>
    <row r="6" spans="1:23" ht="36.75" customHeight="1" thickTop="1" thickBot="1">
      <c r="A6" s="25" t="s">
        <v>20</v>
      </c>
      <c r="B6" s="25"/>
      <c r="C6" s="25"/>
      <c r="D6" s="25"/>
      <c r="E6" s="25"/>
      <c r="F6" s="25"/>
      <c r="G6" s="25"/>
      <c r="H6" s="25"/>
      <c r="I6" s="26" t="s">
        <v>46</v>
      </c>
      <c r="J6" s="27">
        <f>+J7+J15</f>
        <v>13237633333</v>
      </c>
      <c r="K6" s="27">
        <f t="shared" ref="K6:S6" si="0">+K7+K15</f>
        <v>0</v>
      </c>
      <c r="L6" s="27">
        <f t="shared" si="0"/>
        <v>0</v>
      </c>
      <c r="M6" s="27">
        <f t="shared" si="0"/>
        <v>13237633333</v>
      </c>
      <c r="N6" s="27">
        <f t="shared" si="0"/>
        <v>688000000</v>
      </c>
      <c r="O6" s="27">
        <f t="shared" si="0"/>
        <v>12386408082.82</v>
      </c>
      <c r="P6" s="27">
        <f t="shared" si="0"/>
        <v>163225250.18000001</v>
      </c>
      <c r="Q6" s="27">
        <f t="shared" si="0"/>
        <v>7337367945</v>
      </c>
      <c r="R6" s="27">
        <f t="shared" si="0"/>
        <v>6639986724.5</v>
      </c>
      <c r="S6" s="27">
        <f t="shared" si="0"/>
        <v>6583440828.8599997</v>
      </c>
      <c r="T6" s="28">
        <f t="shared" ref="T6:T20" si="1">+M6-Q6</f>
        <v>5900265388</v>
      </c>
      <c r="U6" s="29">
        <f t="shared" ref="U6:U19" si="2">+Q6/M6</f>
        <v>0.55428094738873968</v>
      </c>
      <c r="V6" s="29">
        <f t="shared" ref="V6:V19" si="3">+R6/M6</f>
        <v>0.50159923284377617</v>
      </c>
      <c r="W6" s="29">
        <f t="shared" ref="W6:W20" si="4">+S6/M6</f>
        <v>0.49732763125023172</v>
      </c>
    </row>
    <row r="7" spans="1:23" ht="30" customHeight="1" thickTop="1" thickBot="1">
      <c r="A7" s="6" t="s">
        <v>20</v>
      </c>
      <c r="B7" s="6">
        <v>1</v>
      </c>
      <c r="C7" s="6"/>
      <c r="D7" s="6"/>
      <c r="E7" s="6"/>
      <c r="F7" s="6"/>
      <c r="G7" s="6"/>
      <c r="H7" s="6"/>
      <c r="I7" s="12" t="s">
        <v>45</v>
      </c>
      <c r="J7" s="19">
        <f>SUM(J8:J14)</f>
        <v>11515483333</v>
      </c>
      <c r="K7" s="19">
        <f t="shared" ref="K7:S7" si="5">SUM(K8:K14)</f>
        <v>0</v>
      </c>
      <c r="L7" s="19">
        <f t="shared" si="5"/>
        <v>0</v>
      </c>
      <c r="M7" s="19">
        <f t="shared" si="5"/>
        <v>11515483333</v>
      </c>
      <c r="N7" s="19">
        <f t="shared" si="5"/>
        <v>688000000</v>
      </c>
      <c r="O7" s="19">
        <f t="shared" si="5"/>
        <v>10788916905</v>
      </c>
      <c r="P7" s="19">
        <f t="shared" si="5"/>
        <v>38566428</v>
      </c>
      <c r="Q7" s="19">
        <f t="shared" si="5"/>
        <v>5843594189.2799997</v>
      </c>
      <c r="R7" s="19">
        <f t="shared" si="5"/>
        <v>5798116181.2799997</v>
      </c>
      <c r="S7" s="19">
        <f t="shared" si="5"/>
        <v>5751934802.2799997</v>
      </c>
      <c r="T7" s="20">
        <f t="shared" si="1"/>
        <v>5671889143.7200003</v>
      </c>
      <c r="U7" s="21">
        <f t="shared" si="2"/>
        <v>0.50745539898737657</v>
      </c>
      <c r="V7" s="21">
        <f t="shared" si="3"/>
        <v>0.50350610683133878</v>
      </c>
      <c r="W7" s="21">
        <f t="shared" si="4"/>
        <v>0.49949573421695992</v>
      </c>
    </row>
    <row r="8" spans="1:23" ht="30" customHeight="1" thickTop="1" thickBot="1">
      <c r="A8" s="8" t="s">
        <v>20</v>
      </c>
      <c r="B8" s="8" t="s">
        <v>21</v>
      </c>
      <c r="C8" s="8" t="s">
        <v>22</v>
      </c>
      <c r="D8" s="8" t="s">
        <v>21</v>
      </c>
      <c r="E8" s="8" t="s">
        <v>21</v>
      </c>
      <c r="F8" s="8" t="s">
        <v>23</v>
      </c>
      <c r="G8" s="8" t="s">
        <v>42</v>
      </c>
      <c r="H8" s="8" t="s">
        <v>37</v>
      </c>
      <c r="I8" s="9" t="s">
        <v>24</v>
      </c>
      <c r="J8" s="16">
        <v>5905600000</v>
      </c>
      <c r="K8" s="16">
        <v>0</v>
      </c>
      <c r="L8" s="16">
        <v>0</v>
      </c>
      <c r="M8" s="16">
        <v>5905600000</v>
      </c>
      <c r="N8" s="16">
        <v>0</v>
      </c>
      <c r="O8" s="16">
        <v>5885600000</v>
      </c>
      <c r="P8" s="16">
        <v>20000000</v>
      </c>
      <c r="Q8" s="16">
        <v>3402919367.3499999</v>
      </c>
      <c r="R8" s="16">
        <v>3402919367.3499999</v>
      </c>
      <c r="S8" s="16">
        <v>3402919367.3499999</v>
      </c>
      <c r="T8" s="17">
        <f t="shared" si="1"/>
        <v>2502680632.6500001</v>
      </c>
      <c r="U8" s="18">
        <f t="shared" si="2"/>
        <v>0.57621907466641831</v>
      </c>
      <c r="V8" s="18">
        <f t="shared" si="3"/>
        <v>0.57621907466641831</v>
      </c>
      <c r="W8" s="18">
        <f t="shared" si="4"/>
        <v>0.57621907466641831</v>
      </c>
    </row>
    <row r="9" spans="1:23" ht="30" customHeight="1" thickTop="1" thickBot="1">
      <c r="A9" s="8" t="s">
        <v>20</v>
      </c>
      <c r="B9" s="8" t="s">
        <v>21</v>
      </c>
      <c r="C9" s="8" t="s">
        <v>22</v>
      </c>
      <c r="D9" s="8" t="s">
        <v>21</v>
      </c>
      <c r="E9" s="8" t="s">
        <v>25</v>
      </c>
      <c r="F9" s="8" t="s">
        <v>23</v>
      </c>
      <c r="G9" s="8" t="s">
        <v>42</v>
      </c>
      <c r="H9" s="8" t="s">
        <v>37</v>
      </c>
      <c r="I9" s="9" t="s">
        <v>26</v>
      </c>
      <c r="J9" s="16">
        <v>591300000</v>
      </c>
      <c r="K9" s="16">
        <v>0</v>
      </c>
      <c r="L9" s="16">
        <v>0</v>
      </c>
      <c r="M9" s="16">
        <v>591300000</v>
      </c>
      <c r="N9" s="16">
        <v>0</v>
      </c>
      <c r="O9" s="16">
        <v>581300000</v>
      </c>
      <c r="P9" s="16">
        <v>10000000</v>
      </c>
      <c r="Q9" s="16">
        <v>286828542.94</v>
      </c>
      <c r="R9" s="16">
        <v>286828542.94</v>
      </c>
      <c r="S9" s="16">
        <v>286828542.94</v>
      </c>
      <c r="T9" s="17">
        <f t="shared" si="1"/>
        <v>304471457.06</v>
      </c>
      <c r="U9" s="18">
        <f t="shared" si="2"/>
        <v>0.48508124968713007</v>
      </c>
      <c r="V9" s="18">
        <f t="shared" si="3"/>
        <v>0.48508124968713007</v>
      </c>
      <c r="W9" s="18">
        <f t="shared" si="4"/>
        <v>0.48508124968713007</v>
      </c>
    </row>
    <row r="10" spans="1:23" ht="30" customHeight="1" thickTop="1" thickBot="1">
      <c r="A10" s="8" t="s">
        <v>20</v>
      </c>
      <c r="B10" s="8" t="s">
        <v>21</v>
      </c>
      <c r="C10" s="8" t="s">
        <v>22</v>
      </c>
      <c r="D10" s="8" t="s">
        <v>21</v>
      </c>
      <c r="E10" s="8" t="s">
        <v>27</v>
      </c>
      <c r="F10" s="8" t="s">
        <v>23</v>
      </c>
      <c r="G10" s="8" t="s">
        <v>42</v>
      </c>
      <c r="H10" s="8" t="s">
        <v>37</v>
      </c>
      <c r="I10" s="9" t="s">
        <v>28</v>
      </c>
      <c r="J10" s="16">
        <v>1558200000</v>
      </c>
      <c r="K10" s="16">
        <v>0</v>
      </c>
      <c r="L10" s="16">
        <v>0</v>
      </c>
      <c r="M10" s="16">
        <v>1558200000</v>
      </c>
      <c r="N10" s="16">
        <v>0</v>
      </c>
      <c r="O10" s="16">
        <v>1556500000</v>
      </c>
      <c r="P10" s="16">
        <v>1700000</v>
      </c>
      <c r="Q10" s="16">
        <v>656088360.39999998</v>
      </c>
      <c r="R10" s="16">
        <v>656088360.39999998</v>
      </c>
      <c r="S10" s="16">
        <v>656088360.39999998</v>
      </c>
      <c r="T10" s="17">
        <f t="shared" si="1"/>
        <v>902111639.60000002</v>
      </c>
      <c r="U10" s="18">
        <f t="shared" si="2"/>
        <v>0.42105529482736487</v>
      </c>
      <c r="V10" s="18">
        <f t="shared" si="3"/>
        <v>0.42105529482736487</v>
      </c>
      <c r="W10" s="18">
        <f t="shared" si="4"/>
        <v>0.42105529482736487</v>
      </c>
    </row>
    <row r="11" spans="1:23" ht="55.5" customHeight="1" thickTop="1" thickBot="1">
      <c r="A11" s="8" t="s">
        <v>20</v>
      </c>
      <c r="B11" s="8" t="s">
        <v>21</v>
      </c>
      <c r="C11" s="8" t="s">
        <v>22</v>
      </c>
      <c r="D11" s="8" t="s">
        <v>21</v>
      </c>
      <c r="E11" s="8" t="s">
        <v>38</v>
      </c>
      <c r="F11" s="8" t="s">
        <v>23</v>
      </c>
      <c r="G11" s="8" t="s">
        <v>42</v>
      </c>
      <c r="H11" s="8" t="s">
        <v>37</v>
      </c>
      <c r="I11" s="9" t="s">
        <v>43</v>
      </c>
      <c r="J11" s="16">
        <v>688000000</v>
      </c>
      <c r="K11" s="16">
        <v>0</v>
      </c>
      <c r="L11" s="16">
        <v>0</v>
      </c>
      <c r="M11" s="16">
        <v>688000000</v>
      </c>
      <c r="N11" s="16">
        <v>688000000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7">
        <f t="shared" si="1"/>
        <v>688000000</v>
      </c>
      <c r="U11" s="18">
        <f t="shared" si="2"/>
        <v>0</v>
      </c>
      <c r="V11" s="18">
        <f t="shared" si="3"/>
        <v>0</v>
      </c>
      <c r="W11" s="18">
        <f t="shared" si="4"/>
        <v>0</v>
      </c>
    </row>
    <row r="12" spans="1:23" ht="39" customHeight="1" thickTop="1" thickBot="1">
      <c r="A12" s="8" t="s">
        <v>20</v>
      </c>
      <c r="B12" s="8" t="s">
        <v>21</v>
      </c>
      <c r="C12" s="8" t="s">
        <v>22</v>
      </c>
      <c r="D12" s="8" t="s">
        <v>21</v>
      </c>
      <c r="E12" s="8" t="s">
        <v>29</v>
      </c>
      <c r="F12" s="8" t="s">
        <v>23</v>
      </c>
      <c r="G12" s="8" t="s">
        <v>42</v>
      </c>
      <c r="H12" s="8" t="s">
        <v>37</v>
      </c>
      <c r="I12" s="9" t="s">
        <v>30</v>
      </c>
      <c r="J12" s="16">
        <v>100700000</v>
      </c>
      <c r="K12" s="16">
        <v>0</v>
      </c>
      <c r="L12" s="16">
        <v>0</v>
      </c>
      <c r="M12" s="16">
        <v>100700000</v>
      </c>
      <c r="N12" s="16">
        <v>0</v>
      </c>
      <c r="O12" s="16">
        <v>95700000</v>
      </c>
      <c r="P12" s="16">
        <v>5000000</v>
      </c>
      <c r="Q12" s="16">
        <v>31915805.59</v>
      </c>
      <c r="R12" s="16">
        <v>31915805.59</v>
      </c>
      <c r="S12" s="16">
        <v>31915805.59</v>
      </c>
      <c r="T12" s="17">
        <f t="shared" si="1"/>
        <v>68784194.409999996</v>
      </c>
      <c r="U12" s="18">
        <f t="shared" si="2"/>
        <v>0.31693947954319762</v>
      </c>
      <c r="V12" s="18">
        <f t="shared" si="3"/>
        <v>0.31693947954319762</v>
      </c>
      <c r="W12" s="18">
        <f t="shared" si="4"/>
        <v>0.31693947954319762</v>
      </c>
    </row>
    <row r="13" spans="1:23" ht="42.75" customHeight="1" thickTop="1" thickBot="1">
      <c r="A13" s="8" t="s">
        <v>20</v>
      </c>
      <c r="B13" s="8" t="s">
        <v>21</v>
      </c>
      <c r="C13" s="8" t="s">
        <v>22</v>
      </c>
      <c r="D13" s="8" t="s">
        <v>31</v>
      </c>
      <c r="E13" s="8"/>
      <c r="F13" s="8" t="s">
        <v>23</v>
      </c>
      <c r="G13" s="8" t="s">
        <v>42</v>
      </c>
      <c r="H13" s="8" t="s">
        <v>37</v>
      </c>
      <c r="I13" s="9" t="s">
        <v>32</v>
      </c>
      <c r="J13" s="16">
        <v>84550000</v>
      </c>
      <c r="K13" s="16">
        <v>0</v>
      </c>
      <c r="L13" s="16">
        <v>0</v>
      </c>
      <c r="M13" s="16">
        <v>84550000</v>
      </c>
      <c r="N13" s="16">
        <v>0</v>
      </c>
      <c r="O13" s="16">
        <v>82683572</v>
      </c>
      <c r="P13" s="16">
        <v>1866428</v>
      </c>
      <c r="Q13" s="16">
        <v>82683572</v>
      </c>
      <c r="R13" s="16">
        <v>37205564</v>
      </c>
      <c r="S13" s="16">
        <v>37205564</v>
      </c>
      <c r="T13" s="17">
        <f t="shared" si="1"/>
        <v>1866428</v>
      </c>
      <c r="U13" s="18">
        <f t="shared" si="2"/>
        <v>0.97792515671200475</v>
      </c>
      <c r="V13" s="18">
        <f t="shared" si="3"/>
        <v>0.44004215257244234</v>
      </c>
      <c r="W13" s="18">
        <f t="shared" si="4"/>
        <v>0.44004215257244234</v>
      </c>
    </row>
    <row r="14" spans="1:23" ht="48.75" customHeight="1" thickTop="1" thickBot="1">
      <c r="A14" s="8" t="s">
        <v>20</v>
      </c>
      <c r="B14" s="8" t="s">
        <v>21</v>
      </c>
      <c r="C14" s="8" t="s">
        <v>22</v>
      </c>
      <c r="D14" s="8" t="s">
        <v>27</v>
      </c>
      <c r="E14" s="8"/>
      <c r="F14" s="8" t="s">
        <v>23</v>
      </c>
      <c r="G14" s="8" t="s">
        <v>42</v>
      </c>
      <c r="H14" s="8" t="s">
        <v>37</v>
      </c>
      <c r="I14" s="9" t="s">
        <v>33</v>
      </c>
      <c r="J14" s="16">
        <v>2587133333</v>
      </c>
      <c r="K14" s="16">
        <v>0</v>
      </c>
      <c r="L14" s="16">
        <v>0</v>
      </c>
      <c r="M14" s="16">
        <v>2587133333</v>
      </c>
      <c r="N14" s="16">
        <v>0</v>
      </c>
      <c r="O14" s="16">
        <v>2587133333</v>
      </c>
      <c r="P14" s="16">
        <v>0</v>
      </c>
      <c r="Q14" s="16">
        <v>1383158541</v>
      </c>
      <c r="R14" s="16">
        <v>1383158541</v>
      </c>
      <c r="S14" s="16">
        <v>1336977162</v>
      </c>
      <c r="T14" s="17">
        <f t="shared" si="1"/>
        <v>1203974792</v>
      </c>
      <c r="U14" s="18">
        <f t="shared" si="2"/>
        <v>0.53462978631878655</v>
      </c>
      <c r="V14" s="18">
        <f t="shared" si="3"/>
        <v>0.53462978631878655</v>
      </c>
      <c r="W14" s="18">
        <f t="shared" si="4"/>
        <v>0.51677938084840103</v>
      </c>
    </row>
    <row r="15" spans="1:23" ht="30" customHeight="1" thickTop="1" thickBot="1">
      <c r="A15" s="6" t="s">
        <v>20</v>
      </c>
      <c r="B15" s="6">
        <v>2</v>
      </c>
      <c r="C15" s="6"/>
      <c r="D15" s="6"/>
      <c r="E15" s="6"/>
      <c r="F15" s="6"/>
      <c r="G15" s="6"/>
      <c r="H15" s="6"/>
      <c r="I15" s="12" t="s">
        <v>47</v>
      </c>
      <c r="J15" s="19">
        <f>+J16+J17</f>
        <v>1722150000</v>
      </c>
      <c r="K15" s="19">
        <f t="shared" ref="K15:S15" si="6">+K16+K17</f>
        <v>0</v>
      </c>
      <c r="L15" s="19">
        <f t="shared" si="6"/>
        <v>0</v>
      </c>
      <c r="M15" s="19">
        <f t="shared" si="6"/>
        <v>1722150000</v>
      </c>
      <c r="N15" s="19">
        <f t="shared" si="6"/>
        <v>0</v>
      </c>
      <c r="O15" s="19">
        <f t="shared" si="6"/>
        <v>1597491177.8199999</v>
      </c>
      <c r="P15" s="19">
        <f t="shared" si="6"/>
        <v>124658822.18000001</v>
      </c>
      <c r="Q15" s="19">
        <f t="shared" si="6"/>
        <v>1493773755.72</v>
      </c>
      <c r="R15" s="19">
        <f t="shared" si="6"/>
        <v>841870543.22000003</v>
      </c>
      <c r="S15" s="19">
        <f t="shared" si="6"/>
        <v>831506026.58000004</v>
      </c>
      <c r="T15" s="20">
        <f t="shared" si="1"/>
        <v>228376244.27999997</v>
      </c>
      <c r="U15" s="21">
        <f t="shared" si="2"/>
        <v>0.86738887769358075</v>
      </c>
      <c r="V15" s="21">
        <f t="shared" si="3"/>
        <v>0.48884855745434486</v>
      </c>
      <c r="W15" s="21">
        <f t="shared" si="4"/>
        <v>0.4828301986354267</v>
      </c>
    </row>
    <row r="16" spans="1:23" ht="38.25" customHeight="1" thickTop="1" thickBot="1">
      <c r="A16" s="8" t="s">
        <v>20</v>
      </c>
      <c r="B16" s="8" t="s">
        <v>31</v>
      </c>
      <c r="C16" s="8" t="s">
        <v>22</v>
      </c>
      <c r="D16" s="8" t="s">
        <v>34</v>
      </c>
      <c r="E16" s="8"/>
      <c r="F16" s="8" t="s">
        <v>23</v>
      </c>
      <c r="G16" s="8" t="s">
        <v>42</v>
      </c>
      <c r="H16" s="8" t="s">
        <v>37</v>
      </c>
      <c r="I16" s="9" t="s">
        <v>35</v>
      </c>
      <c r="J16" s="16">
        <v>3600000</v>
      </c>
      <c r="K16" s="16">
        <v>0</v>
      </c>
      <c r="L16" s="16">
        <v>0</v>
      </c>
      <c r="M16" s="16">
        <v>3600000</v>
      </c>
      <c r="N16" s="16">
        <v>0</v>
      </c>
      <c r="O16" s="16">
        <v>2273000</v>
      </c>
      <c r="P16" s="16">
        <v>1327000</v>
      </c>
      <c r="Q16" s="16">
        <v>2273000</v>
      </c>
      <c r="R16" s="16">
        <v>2273000</v>
      </c>
      <c r="S16" s="16">
        <v>2273000</v>
      </c>
      <c r="T16" s="17">
        <f t="shared" si="1"/>
        <v>1327000</v>
      </c>
      <c r="U16" s="18">
        <f t="shared" si="2"/>
        <v>0.63138888888888889</v>
      </c>
      <c r="V16" s="18">
        <f t="shared" si="3"/>
        <v>0.63138888888888889</v>
      </c>
      <c r="W16" s="18">
        <f t="shared" si="4"/>
        <v>0.63138888888888889</v>
      </c>
    </row>
    <row r="17" spans="1:23" ht="41.25" customHeight="1" thickTop="1" thickBot="1">
      <c r="A17" s="8" t="s">
        <v>20</v>
      </c>
      <c r="B17" s="8" t="s">
        <v>31</v>
      </c>
      <c r="C17" s="8" t="s">
        <v>22</v>
      </c>
      <c r="D17" s="8" t="s">
        <v>25</v>
      </c>
      <c r="E17" s="8"/>
      <c r="F17" s="8" t="s">
        <v>23</v>
      </c>
      <c r="G17" s="8" t="s">
        <v>42</v>
      </c>
      <c r="H17" s="8" t="s">
        <v>37</v>
      </c>
      <c r="I17" s="9" t="s">
        <v>36</v>
      </c>
      <c r="J17" s="16">
        <v>1718550000</v>
      </c>
      <c r="K17" s="16">
        <v>0</v>
      </c>
      <c r="L17" s="16">
        <v>0</v>
      </c>
      <c r="M17" s="16">
        <v>1718550000</v>
      </c>
      <c r="N17" s="16">
        <v>0</v>
      </c>
      <c r="O17" s="16">
        <v>1595218177.8199999</v>
      </c>
      <c r="P17" s="16">
        <v>123331822.18000001</v>
      </c>
      <c r="Q17" s="16">
        <v>1491500755.72</v>
      </c>
      <c r="R17" s="16">
        <v>839597543.22000003</v>
      </c>
      <c r="S17" s="16">
        <v>829233026.58000004</v>
      </c>
      <c r="T17" s="17">
        <f t="shared" si="1"/>
        <v>227049244.27999997</v>
      </c>
      <c r="U17" s="18">
        <f t="shared" si="2"/>
        <v>0.86788324792412208</v>
      </c>
      <c r="V17" s="18">
        <f t="shared" si="3"/>
        <v>0.48854996550580432</v>
      </c>
      <c r="W17" s="18">
        <f t="shared" si="4"/>
        <v>0.48251899949375932</v>
      </c>
    </row>
    <row r="18" spans="1:23" ht="34.5" customHeight="1" thickTop="1" thickBot="1">
      <c r="A18" s="6" t="s">
        <v>39</v>
      </c>
      <c r="B18" s="6"/>
      <c r="C18" s="6"/>
      <c r="D18" s="6"/>
      <c r="E18" s="6"/>
      <c r="F18" s="6"/>
      <c r="G18" s="6"/>
      <c r="H18" s="6"/>
      <c r="I18" s="12" t="s">
        <v>48</v>
      </c>
      <c r="J18" s="19">
        <f>+J19</f>
        <v>3979920000</v>
      </c>
      <c r="K18" s="19">
        <f t="shared" ref="K18:S18" si="7">+K19</f>
        <v>0</v>
      </c>
      <c r="L18" s="19">
        <f t="shared" si="7"/>
        <v>0</v>
      </c>
      <c r="M18" s="19">
        <f t="shared" si="7"/>
        <v>3979920000</v>
      </c>
      <c r="N18" s="19">
        <f t="shared" si="7"/>
        <v>0</v>
      </c>
      <c r="O18" s="19">
        <f t="shared" si="7"/>
        <v>3953263155.6900001</v>
      </c>
      <c r="P18" s="19">
        <f t="shared" si="7"/>
        <v>26656844.309999999</v>
      </c>
      <c r="Q18" s="19">
        <f t="shared" si="7"/>
        <v>3115620106.6900001</v>
      </c>
      <c r="R18" s="19">
        <f t="shared" si="7"/>
        <v>1871591797</v>
      </c>
      <c r="S18" s="19">
        <f t="shared" si="7"/>
        <v>1825097340</v>
      </c>
      <c r="T18" s="20">
        <f t="shared" si="1"/>
        <v>864299893.30999994</v>
      </c>
      <c r="U18" s="21">
        <f t="shared" si="2"/>
        <v>0.78283485765794292</v>
      </c>
      <c r="V18" s="21">
        <f t="shared" si="3"/>
        <v>0.47025864766125952</v>
      </c>
      <c r="W18" s="21">
        <f t="shared" si="4"/>
        <v>0.45857638847012</v>
      </c>
    </row>
    <row r="19" spans="1:23" ht="71.25" customHeight="1" thickTop="1">
      <c r="A19" s="10" t="s">
        <v>39</v>
      </c>
      <c r="B19" s="10" t="s">
        <v>40</v>
      </c>
      <c r="C19" s="10" t="s">
        <v>41</v>
      </c>
      <c r="D19" s="10" t="s">
        <v>21</v>
      </c>
      <c r="E19" s="10"/>
      <c r="F19" s="10" t="s">
        <v>23</v>
      </c>
      <c r="G19" s="10" t="s">
        <v>42</v>
      </c>
      <c r="H19" s="10" t="s">
        <v>37</v>
      </c>
      <c r="I19" s="11" t="s">
        <v>44</v>
      </c>
      <c r="J19" s="22">
        <v>3979920000</v>
      </c>
      <c r="K19" s="22">
        <v>0</v>
      </c>
      <c r="L19" s="22">
        <v>0</v>
      </c>
      <c r="M19" s="22">
        <v>3979920000</v>
      </c>
      <c r="N19" s="22">
        <v>0</v>
      </c>
      <c r="O19" s="22">
        <v>3953263155.6900001</v>
      </c>
      <c r="P19" s="22">
        <v>26656844.309999999</v>
      </c>
      <c r="Q19" s="22">
        <v>3115620106.6900001</v>
      </c>
      <c r="R19" s="22">
        <v>1871591797</v>
      </c>
      <c r="S19" s="22">
        <v>1825097340</v>
      </c>
      <c r="T19" s="23">
        <f t="shared" si="1"/>
        <v>864299893.30999994</v>
      </c>
      <c r="U19" s="24">
        <f t="shared" si="2"/>
        <v>0.78283485765794292</v>
      </c>
      <c r="V19" s="24">
        <f t="shared" si="3"/>
        <v>0.47025864766125952</v>
      </c>
      <c r="W19" s="24">
        <f t="shared" si="4"/>
        <v>0.45857638847012</v>
      </c>
    </row>
    <row r="20" spans="1:23" ht="30" customHeight="1" thickBot="1">
      <c r="A20" s="30" t="s">
        <v>0</v>
      </c>
      <c r="B20" s="31" t="s">
        <v>0</v>
      </c>
      <c r="C20" s="31" t="s">
        <v>0</v>
      </c>
      <c r="D20" s="31" t="s">
        <v>0</v>
      </c>
      <c r="E20" s="31" t="s">
        <v>0</v>
      </c>
      <c r="F20" s="31" t="s">
        <v>0</v>
      </c>
      <c r="G20" s="31" t="s">
        <v>0</v>
      </c>
      <c r="H20" s="31" t="s">
        <v>0</v>
      </c>
      <c r="I20" s="32" t="s">
        <v>49</v>
      </c>
      <c r="J20" s="33">
        <f>+J6+J18</f>
        <v>17217553333</v>
      </c>
      <c r="K20" s="33">
        <f t="shared" ref="K20:S20" si="8">+K6+K18</f>
        <v>0</v>
      </c>
      <c r="L20" s="33">
        <f t="shared" si="8"/>
        <v>0</v>
      </c>
      <c r="M20" s="33">
        <f t="shared" si="8"/>
        <v>17217553333</v>
      </c>
      <c r="N20" s="33">
        <f t="shared" si="8"/>
        <v>688000000</v>
      </c>
      <c r="O20" s="33">
        <f t="shared" si="8"/>
        <v>16339671238.51</v>
      </c>
      <c r="P20" s="33">
        <f t="shared" si="8"/>
        <v>189882094.49000001</v>
      </c>
      <c r="Q20" s="33">
        <f t="shared" si="8"/>
        <v>10452988051.690001</v>
      </c>
      <c r="R20" s="33">
        <f t="shared" si="8"/>
        <v>8511578521.5</v>
      </c>
      <c r="S20" s="33">
        <f t="shared" si="8"/>
        <v>8408538168.8599997</v>
      </c>
      <c r="T20" s="34">
        <f t="shared" si="1"/>
        <v>6764565281.3099995</v>
      </c>
      <c r="U20" s="35">
        <f>+Q20/M20</f>
        <v>0.60711227951623625</v>
      </c>
      <c r="V20" s="35">
        <f>+R20/M20</f>
        <v>0.49435470632092043</v>
      </c>
      <c r="W20" s="36">
        <f t="shared" si="4"/>
        <v>0.48837009569436246</v>
      </c>
    </row>
    <row r="21" spans="1:23" ht="13.5" customHeight="1" thickTop="1">
      <c r="A21" s="13" t="s">
        <v>57</v>
      </c>
      <c r="B21" s="14"/>
      <c r="C21" s="14"/>
      <c r="D21" s="14"/>
      <c r="E21" s="14"/>
      <c r="F21" s="13"/>
      <c r="G21" s="13"/>
      <c r="H21" s="13"/>
      <c r="I21" s="13"/>
      <c r="J21" s="13"/>
      <c r="K21" s="13"/>
      <c r="L21" s="13"/>
      <c r="M21" s="14"/>
      <c r="N21" s="14"/>
      <c r="O21" s="14"/>
      <c r="P21" s="14"/>
      <c r="Q21" s="14"/>
      <c r="R21" s="15"/>
      <c r="S21" s="15"/>
      <c r="T21" s="5"/>
      <c r="U21" s="1"/>
      <c r="V21" s="1"/>
      <c r="W21" s="1"/>
    </row>
    <row r="22" spans="1:23">
      <c r="A22" s="13" t="s">
        <v>58</v>
      </c>
      <c r="B22" s="14"/>
      <c r="C22" s="14"/>
      <c r="D22" s="14"/>
      <c r="E22" s="14"/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5"/>
      <c r="S22" s="15"/>
      <c r="T22" s="5"/>
      <c r="U22" s="1"/>
      <c r="V22" s="1"/>
      <c r="W22" s="1"/>
    </row>
    <row r="23" spans="1:23">
      <c r="A23" s="13" t="s">
        <v>59</v>
      </c>
      <c r="B23" s="14"/>
      <c r="C23" s="14"/>
      <c r="D23" s="14"/>
      <c r="E23" s="14"/>
      <c r="F23" s="13"/>
      <c r="G23" s="13"/>
      <c r="H23" s="13"/>
      <c r="I23" s="13"/>
      <c r="J23" s="13"/>
      <c r="K23" s="13"/>
      <c r="L23" s="13"/>
      <c r="M23" s="14"/>
      <c r="N23" s="14"/>
      <c r="O23" s="14"/>
      <c r="P23" s="14"/>
      <c r="Q23" s="14"/>
      <c r="R23" s="15"/>
      <c r="S23" s="15"/>
      <c r="T23" s="5"/>
      <c r="U23" s="1"/>
      <c r="V23" s="1"/>
      <c r="W23" s="1"/>
    </row>
    <row r="24" spans="1:23">
      <c r="T24" s="2"/>
      <c r="U24" s="1"/>
      <c r="V24" s="1"/>
      <c r="W24" s="1"/>
    </row>
    <row r="25" spans="1:23">
      <c r="T25" s="2"/>
      <c r="U25" s="1"/>
      <c r="V25" s="1"/>
      <c r="W25" s="1"/>
    </row>
    <row r="26" spans="1:23">
      <c r="T26" s="2"/>
      <c r="U26" s="1"/>
      <c r="V26" s="1"/>
      <c r="W26" s="1"/>
    </row>
    <row r="27" spans="1:23">
      <c r="T27" s="2"/>
      <c r="U27" s="1"/>
      <c r="V27" s="1"/>
      <c r="W27" s="1"/>
    </row>
    <row r="28" spans="1:23">
      <c r="T28" s="2"/>
      <c r="U28" s="1"/>
      <c r="V28" s="1"/>
      <c r="W28" s="1"/>
    </row>
    <row r="29" spans="1:23">
      <c r="T29" s="2"/>
      <c r="U29" s="1"/>
      <c r="V29" s="1"/>
      <c r="W29" s="1"/>
    </row>
    <row r="30" spans="1:23">
      <c r="T30" s="2"/>
      <c r="U30" s="1"/>
      <c r="V30" s="1"/>
      <c r="W30" s="1"/>
    </row>
    <row r="31" spans="1:23">
      <c r="T31" s="2"/>
      <c r="U31" s="2"/>
      <c r="V31" s="2"/>
      <c r="W31" s="2"/>
    </row>
    <row r="32" spans="1:23">
      <c r="T32" s="2"/>
      <c r="U32" s="2"/>
      <c r="V32" s="2"/>
      <c r="W32" s="2"/>
    </row>
    <row r="33" spans="20:23">
      <c r="T33" s="2"/>
      <c r="U33" s="2"/>
      <c r="V33" s="2"/>
      <c r="W33" s="2"/>
    </row>
    <row r="34" spans="20:23">
      <c r="T34" s="2"/>
      <c r="U34" s="2"/>
      <c r="V34" s="2"/>
      <c r="W34" s="2"/>
    </row>
    <row r="35" spans="20:23">
      <c r="T35" s="2"/>
      <c r="U35" s="2"/>
      <c r="V35" s="2"/>
      <c r="W35" s="2"/>
    </row>
    <row r="36" spans="20:23">
      <c r="T36" s="2"/>
      <c r="U36" s="2"/>
      <c r="V36" s="2"/>
      <c r="W36" s="2"/>
    </row>
    <row r="37" spans="20:23">
      <c r="T37" s="2"/>
      <c r="U37" s="2"/>
      <c r="V37" s="2"/>
      <c r="W37" s="2"/>
    </row>
    <row r="38" spans="20:23">
      <c r="T38" s="2"/>
      <c r="U38" s="2"/>
      <c r="V38" s="2"/>
      <c r="W38" s="2"/>
    </row>
    <row r="39" spans="20:23">
      <c r="T39" s="2"/>
      <c r="U39" s="2"/>
      <c r="V39" s="2"/>
      <c r="W39" s="2"/>
    </row>
  </sheetData>
  <mergeCells count="3">
    <mergeCell ref="A1:W1"/>
    <mergeCell ref="A2:W2"/>
    <mergeCell ref="A3:W3"/>
  </mergeCells>
  <printOptions horizontalCentered="1"/>
  <pageMargins left="0.78740157480314965" right="0" top="0.98425196850393704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DE COMERCIO EXTERIOR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2017-08-02T16:19:31Z</cp:lastPrinted>
  <dcterms:created xsi:type="dcterms:W3CDTF">2017-08-01T13:28:19Z</dcterms:created>
  <dcterms:modified xsi:type="dcterms:W3CDTF">2017-08-02T16:20:35Z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