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FEBRERO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J31" i="1" l="1"/>
  <c r="W58" i="1" l="1"/>
  <c r="V58" i="1"/>
  <c r="U58" i="1"/>
  <c r="T58" i="1"/>
  <c r="W57" i="1"/>
  <c r="V57" i="1"/>
  <c r="U57" i="1"/>
  <c r="T57" i="1"/>
  <c r="W56" i="1"/>
  <c r="V56" i="1"/>
  <c r="U56" i="1"/>
  <c r="T56" i="1"/>
  <c r="W55" i="1"/>
  <c r="V55" i="1"/>
  <c r="U55" i="1"/>
  <c r="T55" i="1"/>
  <c r="W54" i="1"/>
  <c r="V54" i="1"/>
  <c r="U54" i="1"/>
  <c r="T54" i="1"/>
  <c r="W53" i="1"/>
  <c r="V53" i="1"/>
  <c r="U53" i="1"/>
  <c r="T53" i="1"/>
  <c r="W52" i="1"/>
  <c r="V52" i="1"/>
  <c r="U52" i="1"/>
  <c r="T52" i="1"/>
  <c r="W51" i="1"/>
  <c r="V51" i="1"/>
  <c r="U51" i="1"/>
  <c r="T51" i="1"/>
  <c r="W50" i="1"/>
  <c r="V50" i="1"/>
  <c r="U50" i="1"/>
  <c r="T50" i="1"/>
  <c r="W49" i="1"/>
  <c r="V49" i="1"/>
  <c r="U49" i="1"/>
  <c r="T49" i="1"/>
  <c r="W48" i="1"/>
  <c r="V48" i="1"/>
  <c r="U48" i="1"/>
  <c r="T48" i="1"/>
  <c r="W47" i="1"/>
  <c r="V47" i="1"/>
  <c r="U47" i="1"/>
  <c r="T47" i="1"/>
  <c r="W46" i="1"/>
  <c r="V46" i="1"/>
  <c r="U46" i="1"/>
  <c r="T46" i="1"/>
  <c r="W45" i="1"/>
  <c r="V45" i="1"/>
  <c r="U45" i="1"/>
  <c r="T45" i="1"/>
  <c r="W44" i="1"/>
  <c r="V44" i="1"/>
  <c r="U44" i="1"/>
  <c r="T44" i="1"/>
  <c r="W43" i="1"/>
  <c r="V43" i="1"/>
  <c r="U43" i="1"/>
  <c r="T43" i="1"/>
  <c r="W42" i="1"/>
  <c r="V42" i="1"/>
  <c r="U42" i="1"/>
  <c r="T42" i="1"/>
  <c r="W41" i="1"/>
  <c r="V41" i="1"/>
  <c r="U41" i="1"/>
  <c r="T41" i="1"/>
  <c r="W40" i="1"/>
  <c r="V40" i="1"/>
  <c r="U40" i="1"/>
  <c r="T40" i="1"/>
  <c r="W39" i="1"/>
  <c r="V39" i="1"/>
  <c r="U39" i="1"/>
  <c r="T39" i="1"/>
  <c r="W38" i="1"/>
  <c r="V38" i="1"/>
  <c r="U38" i="1"/>
  <c r="T38" i="1"/>
  <c r="W37" i="1"/>
  <c r="V37" i="1"/>
  <c r="U37" i="1"/>
  <c r="T37" i="1"/>
  <c r="W35" i="1"/>
  <c r="V35" i="1"/>
  <c r="U35" i="1"/>
  <c r="T35" i="1"/>
  <c r="W34" i="1"/>
  <c r="V34" i="1"/>
  <c r="U34" i="1"/>
  <c r="T34" i="1"/>
  <c r="W33" i="1"/>
  <c r="V33" i="1"/>
  <c r="U33" i="1"/>
  <c r="T33" i="1"/>
  <c r="W32" i="1"/>
  <c r="V32" i="1"/>
  <c r="U32" i="1"/>
  <c r="T32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6" i="1"/>
  <c r="V16" i="1"/>
  <c r="U16" i="1"/>
  <c r="T16" i="1"/>
  <c r="W15" i="1"/>
  <c r="V15" i="1"/>
  <c r="U15" i="1"/>
  <c r="T15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36" i="1"/>
  <c r="W36" i="1" s="1"/>
  <c r="R36" i="1"/>
  <c r="V36" i="1" s="1"/>
  <c r="Q36" i="1"/>
  <c r="P36" i="1"/>
  <c r="O36" i="1"/>
  <c r="N36" i="1"/>
  <c r="M36" i="1"/>
  <c r="T36" i="1" s="1"/>
  <c r="L36" i="1"/>
  <c r="K36" i="1"/>
  <c r="J36" i="1"/>
  <c r="S31" i="1"/>
  <c r="R31" i="1"/>
  <c r="V31" i="1" s="1"/>
  <c r="Q31" i="1"/>
  <c r="P31" i="1"/>
  <c r="O31" i="1"/>
  <c r="N31" i="1"/>
  <c r="M31" i="1"/>
  <c r="W31" i="1" s="1"/>
  <c r="L31" i="1"/>
  <c r="K31" i="1"/>
  <c r="S18" i="1"/>
  <c r="W18" i="1" s="1"/>
  <c r="R18" i="1"/>
  <c r="V18" i="1" s="1"/>
  <c r="Q18" i="1"/>
  <c r="P18" i="1"/>
  <c r="O18" i="1"/>
  <c r="N18" i="1"/>
  <c r="M18" i="1"/>
  <c r="T18" i="1" s="1"/>
  <c r="L18" i="1"/>
  <c r="K18" i="1"/>
  <c r="J18" i="1"/>
  <c r="S14" i="1"/>
  <c r="R14" i="1"/>
  <c r="V14" i="1" s="1"/>
  <c r="Q14" i="1"/>
  <c r="P14" i="1"/>
  <c r="O14" i="1"/>
  <c r="N14" i="1"/>
  <c r="M14" i="1"/>
  <c r="W14" i="1" s="1"/>
  <c r="L14" i="1"/>
  <c r="K14" i="1"/>
  <c r="J14" i="1"/>
  <c r="S7" i="1"/>
  <c r="W7" i="1" s="1"/>
  <c r="R7" i="1"/>
  <c r="V7" i="1" s="1"/>
  <c r="Q7" i="1"/>
  <c r="P7" i="1"/>
  <c r="O7" i="1"/>
  <c r="N7" i="1"/>
  <c r="M7" i="1"/>
  <c r="T7" i="1" s="1"/>
  <c r="L7" i="1"/>
  <c r="K7" i="1"/>
  <c r="J7" i="1"/>
  <c r="U7" i="1" l="1"/>
  <c r="U36" i="1"/>
  <c r="J17" i="1"/>
  <c r="J6" i="1" s="1"/>
  <c r="J59" i="1" s="1"/>
  <c r="U14" i="1"/>
  <c r="U31" i="1"/>
  <c r="T14" i="1"/>
  <c r="T31" i="1"/>
  <c r="M17" i="1"/>
  <c r="M6" i="1" s="1"/>
  <c r="Q17" i="1"/>
  <c r="U17" i="1" s="1"/>
  <c r="U18" i="1"/>
  <c r="K17" i="1"/>
  <c r="K6" i="1" s="1"/>
  <c r="K59" i="1" s="1"/>
  <c r="O17" i="1"/>
  <c r="O6" i="1" s="1"/>
  <c r="O59" i="1" s="1"/>
  <c r="S17" i="1"/>
  <c r="L17" i="1"/>
  <c r="L6" i="1" s="1"/>
  <c r="L59" i="1" s="1"/>
  <c r="P17" i="1"/>
  <c r="P6" i="1" s="1"/>
  <c r="P59" i="1" s="1"/>
  <c r="N17" i="1"/>
  <c r="N6" i="1" s="1"/>
  <c r="N59" i="1" s="1"/>
  <c r="R17" i="1"/>
  <c r="R6" i="1" l="1"/>
  <c r="V17" i="1"/>
  <c r="T17" i="1"/>
  <c r="Q6" i="1"/>
  <c r="T6" i="1" s="1"/>
  <c r="S6" i="1"/>
  <c r="S59" i="1" s="1"/>
  <c r="W59" i="1" s="1"/>
  <c r="W17" i="1"/>
  <c r="R59" i="1"/>
  <c r="V6" i="1"/>
  <c r="M59" i="1"/>
  <c r="W6" i="1" l="1"/>
  <c r="U6" i="1"/>
  <c r="Q59" i="1"/>
  <c r="U59" i="1" s="1"/>
  <c r="T59" i="1"/>
  <c r="V59" i="1"/>
</calcChain>
</file>

<file path=xl/sharedStrings.xml><?xml version="1.0" encoding="utf-8"?>
<sst xmlns="http://schemas.openxmlformats.org/spreadsheetml/2006/main" count="433" uniqueCount="113">
  <si>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</si>
  <si>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</si>
  <si>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</si>
  <si>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</si>
  <si>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</si>
  <si>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</si>
  <si>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</si>
  <si>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</si>
  <si>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</si>
  <si>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</si>
  <si>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</si>
  <si>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</si>
  <si>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</si>
  <si>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</si>
  <si>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</si>
  <si>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</si>
  <si>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</si>
  <si>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</si>
  <si>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</si>
  <si>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</si>
  <si>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</si>
  <si>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</si>
  <si>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</si>
  <si>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</si>
  <si>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</si>
  <si>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</si>
  <si>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</si>
  <si>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</si>
  <si>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</si>
  <si>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</si>
  <si>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</si>
  <si>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</si>
  <si>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</si>
  <si>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</si>
  <si>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</si>
  <si>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</si>
  <si>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</si>
  <si>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</si>
  <si>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</si>
  <si>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</si>
  <si>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</si>
  <si>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</si>
  <si>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</si>
  <si>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</si>
  <si>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</si>
  <si>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</si>
  <si>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</si>
  <si>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</si>
  <si>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</si>
  <si>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</si>
  <si>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</si>
  <si>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</si>
  <si>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</si>
  <si>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</si>
  <si>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</si>
  <si>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</si>
  <si>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</si>
  <si>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</si>
  <si>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</si>
  <si>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</si>
  <si>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</si>
  <si>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</si>
  <si>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</si>
  <si>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</si>
  <si>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</si>
  <si>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</si>
  <si>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</si>
  <si>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</si>
  <si>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</si>
  <si>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</si>
  <si>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</si>
  <si>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</si>
  <si>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</si>
  <si>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</si>
  <si>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</si>
  <si>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</si>
  <si>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</si>
  <si>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</si>
  <si>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</si>
  <si>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</si>
  <si>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</si>
  <si>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</si>
  <si>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</si>
  <si>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</si>
  <si>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GASTOS DE PERSONAL</t>
  </si>
  <si>
    <t>GASTOS GENERALES</t>
  </si>
  <si>
    <t>TRANSFERENCIAS CORRIENTES</t>
  </si>
  <si>
    <t>TRANSFERENCIAS.</t>
  </si>
  <si>
    <t>TRANSFERENCIAS DE CAPITAL</t>
  </si>
  <si>
    <t xml:space="preserve">GASTOS DE INVERSION </t>
  </si>
  <si>
    <t>TOTAL PRESUPUESTO A+C</t>
  </si>
  <si>
    <t>GASTOS DE FUNCIONAMIENTO</t>
  </si>
  <si>
    <t>MINISTERIO DE COMERCIO INDUSTRIA Y TURISMO</t>
  </si>
  <si>
    <t>INFORME DE EJECUCIÓN PRESUPUESTAL ACUMULADA CON CORTE AL 28 DE FEBRERO DE 2017</t>
  </si>
  <si>
    <t xml:space="preserve">UNIDAD EJCUTORA 3501-01 GESTIÓN GENERAL </t>
  </si>
  <si>
    <t>GENERADO: MARZO 01 DE 2017</t>
  </si>
  <si>
    <t>COMP/ APR</t>
  </si>
  <si>
    <t>OBLIG/ APR</t>
  </si>
  <si>
    <t>PAGO/ APR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</si>
  <si>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</si>
  <si>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</si>
  <si>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</si>
  <si>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>APR. ADICIONADA ($)</t>
  </si>
  <si>
    <t>APR BLOQUEADA ($)</t>
  </si>
  <si>
    <t>APROPIACION SIN COMPROMETER ($)</t>
  </si>
  <si>
    <t>APR. REDUCIDA      ($)</t>
  </si>
  <si>
    <t>APR. INICIAL             ($)</t>
  </si>
  <si>
    <t>APR. VIGENTE            ($)</t>
  </si>
  <si>
    <t>APR. DISPONIBLE    ($)</t>
  </si>
  <si>
    <t>COMPROMISO         ($)</t>
  </si>
  <si>
    <t>OBLIGACION          ($)</t>
  </si>
  <si>
    <t>PAGOS                    ($)</t>
  </si>
  <si>
    <t>CDP                                     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</si>
</sst>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/>
    <xf numFmtId="0" fontId="4" fillId="0" borderId="0" xfId="0" applyFont="1" applyFill="1" applyBorder="1"/>
    <xf numFmtId="165" fontId="3" fillId="0" borderId="1" xfId="0" applyNumberFormat="1" applyFont="1" applyFill="1" applyBorder="1" applyAlignment="1">
      <alignment vertical="center" wrapText="1" readingOrder="1"/>
    </xf>
    <xf numFmtId="165" fontId="4" fillId="0" borderId="1" xfId="0" applyNumberFormat="1" applyFont="1" applyFill="1" applyBorder="1" applyAlignment="1">
      <alignment vertical="center" wrapText="1" readingOrder="1"/>
    </xf>
    <xf numFmtId="10" fontId="4" fillId="0" borderId="1" xfId="0" applyNumberFormat="1" applyFont="1" applyFill="1" applyBorder="1" applyAlignment="1">
      <alignment vertical="center" wrapText="1" readingOrder="1"/>
    </xf>
    <xf numFmtId="164" fontId="3" fillId="2" borderId="1" xfId="0" applyNumberFormat="1" applyFont="1" applyFill="1" applyBorder="1" applyAlignment="1">
      <alignment vertical="center" wrapText="1" readingOrder="1"/>
    </xf>
    <xf numFmtId="164" fontId="5" fillId="0" borderId="1" xfId="0" applyNumberFormat="1" applyFont="1" applyFill="1" applyBorder="1" applyAlignment="1">
      <alignment vertical="center" wrapText="1" readingOrder="1"/>
    </xf>
    <xf numFmtId="164" fontId="5" fillId="3" borderId="1" xfId="0" applyNumberFormat="1" applyFont="1" applyFill="1" applyBorder="1" applyAlignment="1">
      <alignment vertical="center" wrapText="1" readingOrder="1"/>
    </xf>
    <xf numFmtId="165" fontId="4" fillId="3" borderId="1" xfId="0" applyNumberFormat="1" applyFont="1" applyFill="1" applyBorder="1" applyAlignment="1">
      <alignment vertical="center" wrapText="1" readingOrder="1"/>
    </xf>
    <xf numFmtId="10" fontId="4" fillId="3" borderId="1" xfId="0" applyNumberFormat="1" applyFont="1" applyFill="1" applyBorder="1" applyAlignment="1">
      <alignment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164" fontId="5" fillId="0" borderId="3" xfId="0" applyNumberFormat="1" applyFont="1" applyFill="1" applyBorder="1" applyAlignment="1">
      <alignment vertical="center" wrapText="1" readingOrder="1"/>
    </xf>
    <xf numFmtId="165" fontId="4" fillId="0" borderId="3" xfId="0" applyNumberFormat="1" applyFont="1" applyFill="1" applyBorder="1" applyAlignment="1">
      <alignment vertical="center" wrapText="1" readingOrder="1"/>
    </xf>
    <xf numFmtId="10" fontId="4" fillId="0" borderId="3" xfId="0" applyNumberFormat="1" applyFont="1" applyFill="1" applyBorder="1" applyAlignment="1">
      <alignment vertical="center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left"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165" fontId="4" fillId="2" borderId="0" xfId="0" applyNumberFormat="1" applyFont="1" applyFill="1" applyBorder="1" applyAlignment="1">
      <alignment vertical="center" wrapText="1" readingOrder="1"/>
    </xf>
    <xf numFmtId="10" fontId="4" fillId="2" borderId="0" xfId="0" applyNumberFormat="1" applyFont="1" applyFill="1" applyBorder="1" applyAlignment="1">
      <alignment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165" fontId="9" fillId="2" borderId="1" xfId="0" applyNumberFormat="1" applyFont="1" applyFill="1" applyBorder="1" applyAlignment="1">
      <alignment vertical="center" wrapText="1" readingOrder="1"/>
    </xf>
    <xf numFmtId="10" fontId="9" fillId="2" borderId="1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showGridLines="0" tabSelected="1" topLeftCell="F1" workbookViewId="0">
      <selection activeCell="F4" sqref="F4"/>
    </sheetView>
  </sheetViews>
  <sheetFormatPr baseColWidth="10" defaultRowHeight="15"/>
  <cols>
    <col min="1" max="1" width="4.5703125" customWidth="1"/>
    <col min="2" max="2" width="4.42578125" customWidth="1"/>
    <col min="3" max="3" width="5" customWidth="1"/>
    <col min="4" max="5" width="4.5703125" customWidth="1"/>
    <col min="6" max="6" width="8.140625" customWidth="1"/>
    <col min="7" max="7" width="3.85546875" customWidth="1"/>
    <col min="8" max="8" width="4.5703125" customWidth="1"/>
    <col min="9" max="9" width="27.5703125" customWidth="1"/>
    <col min="10" max="10" width="16.85546875" customWidth="1"/>
    <col min="11" max="11" width="14.85546875" customWidth="1"/>
    <col min="12" max="12" width="16" customWidth="1"/>
    <col min="13" max="13" width="16.85546875" customWidth="1"/>
    <col min="14" max="14" width="14.5703125" customWidth="1"/>
    <col min="15" max="15" width="17.5703125" customWidth="1"/>
    <col min="16" max="16" width="16.42578125" customWidth="1"/>
    <col min="17" max="17" width="16.140625" customWidth="1"/>
    <col min="18" max="18" width="15.85546875" customWidth="1"/>
    <col min="19" max="19" width="15.28515625" customWidth="1"/>
    <col min="20" max="20" width="17.140625" customWidth="1"/>
    <col min="21" max="21" width="6.85546875" customWidth="1"/>
    <col min="22" max="22" width="7.28515625" customWidth="1"/>
    <col min="23" max="23" width="6.5703125" customWidth="1"/>
  </cols>
  <sheetData>
    <row r="1" spans="1:24">
      <c r="A1" s="34" t="s">
        <v>92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4">
      <c r="A2" s="34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4">
      <c r="A3" s="34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7" t="s">
        <v>95</v>
      </c>
      <c r="U4" s="37"/>
      <c r="V4" s="37"/>
      <c r="W4" s="37"/>
    </row>
    <row r="5" spans="1:24" ht="31.5" customHeight="1" thickTop="1" thickBo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106</v>
      </c>
      <c r="K5" s="7" t="s">
        <v>102</v>
      </c>
      <c r="L5" s="7" t="s">
        <v>105</v>
      </c>
      <c r="M5" s="7" t="s">
        <v>107</v>
      </c>
      <c r="N5" s="7" t="s">
        <v>103</v>
      </c>
      <c r="O5" s="7" t="s">
        <v>112</v>
      </c>
      <c r="P5" s="7" t="s">
        <v>108</v>
      </c>
      <c r="Q5" s="7" t="s">
        <v>109</v>
      </c>
      <c r="R5" s="7" t="s">
        <v>110</v>
      </c>
      <c r="S5" s="7" t="s">
        <v>111</v>
      </c>
      <c r="T5" s="31" t="s">
        <v>104</v>
      </c>
      <c r="U5" s="31" t="s">
        <v>96</v>
      </c>
      <c r="V5" s="31" t="s">
        <v>97</v>
      </c>
      <c r="W5" s="31" t="s">
        <v>98</v>
      </c>
    </row>
    <row r="6" spans="1:24" ht="35.1" customHeight="1" thickTop="1" thickBot="1">
      <c r="A6" s="3" t="s">
        <v>9</v>
      </c>
      <c r="B6" s="3"/>
      <c r="C6" s="3"/>
      <c r="D6" s="3"/>
      <c r="E6" s="3"/>
      <c r="F6" s="3"/>
      <c r="G6" s="3"/>
      <c r="H6" s="3"/>
      <c r="I6" s="4" t="s">
        <v>91</v>
      </c>
      <c r="J6" s="13">
        <f>+J7+J14+J17</f>
        <v>349787660000</v>
      </c>
      <c r="K6" s="13">
        <f t="shared" ref="K6:S6" si="0">+K7+K14+K17</f>
        <v>0</v>
      </c>
      <c r="L6" s="13">
        <f t="shared" si="0"/>
        <v>0</v>
      </c>
      <c r="M6" s="13">
        <f t="shared" si="0"/>
        <v>349787660000</v>
      </c>
      <c r="N6" s="13">
        <f t="shared" si="0"/>
        <v>0</v>
      </c>
      <c r="O6" s="13">
        <f t="shared" si="0"/>
        <v>240706410952.12</v>
      </c>
      <c r="P6" s="13">
        <f t="shared" si="0"/>
        <v>109081249047.87999</v>
      </c>
      <c r="Q6" s="13">
        <f t="shared" si="0"/>
        <v>206607064792.12</v>
      </c>
      <c r="R6" s="13">
        <f t="shared" si="0"/>
        <v>44012331617.160004</v>
      </c>
      <c r="S6" s="13">
        <f t="shared" si="0"/>
        <v>38536152185.07</v>
      </c>
      <c r="T6" s="14">
        <f>+M6-Q6</f>
        <v>143180595207.88</v>
      </c>
      <c r="U6" s="15">
        <f>+Q6/M6</f>
        <v>0.59066424696663111</v>
      </c>
      <c r="V6" s="15">
        <f>+R6/M6</f>
        <v>0.12582585565528528</v>
      </c>
      <c r="W6" s="15">
        <f>+S6/M6</f>
        <v>0.11017013060171992</v>
      </c>
      <c r="X6" s="2"/>
    </row>
    <row r="7" spans="1:24" ht="35.1" customHeight="1" thickTop="1" thickBot="1">
      <c r="A7" s="7" t="s">
        <v>9</v>
      </c>
      <c r="B7" s="7">
        <v>1</v>
      </c>
      <c r="C7" s="7"/>
      <c r="D7" s="7"/>
      <c r="E7" s="7"/>
      <c r="F7" s="7"/>
      <c r="G7" s="7"/>
      <c r="H7" s="7"/>
      <c r="I7" s="8" t="s">
        <v>84</v>
      </c>
      <c r="J7" s="16">
        <f>SUM(J8:J13)</f>
        <v>39677210000</v>
      </c>
      <c r="K7" s="16">
        <f t="shared" ref="K7:S7" si="1">SUM(K8:K13)</f>
        <v>0</v>
      </c>
      <c r="L7" s="16">
        <f t="shared" si="1"/>
        <v>0</v>
      </c>
      <c r="M7" s="16">
        <f t="shared" si="1"/>
        <v>39677210000</v>
      </c>
      <c r="N7" s="16">
        <f t="shared" si="1"/>
        <v>0</v>
      </c>
      <c r="O7" s="16">
        <f t="shared" si="1"/>
        <v>38087712733.82</v>
      </c>
      <c r="P7" s="16">
        <f t="shared" si="1"/>
        <v>1589497266.1799998</v>
      </c>
      <c r="Q7" s="16">
        <f t="shared" si="1"/>
        <v>10807775845.33</v>
      </c>
      <c r="R7" s="16">
        <f t="shared" si="1"/>
        <v>4831428377.3299999</v>
      </c>
      <c r="S7" s="16">
        <f t="shared" si="1"/>
        <v>4817441304.3299999</v>
      </c>
      <c r="T7" s="32">
        <f t="shared" ref="T7:T59" si="2">+M7-Q7</f>
        <v>28869434154.669998</v>
      </c>
      <c r="U7" s="33">
        <f t="shared" ref="U7:U59" si="3">+Q7/M7</f>
        <v>0.27239253579901407</v>
      </c>
      <c r="V7" s="33">
        <f t="shared" ref="V7:V59" si="4">+R7/M7</f>
        <v>0.12176834957221035</v>
      </c>
      <c r="W7" s="33">
        <f t="shared" ref="W7:W59" si="5">+S7/M7</f>
        <v>0.12141582798614116</v>
      </c>
      <c r="X7" s="2"/>
    </row>
    <row r="8" spans="1:24" ht="35.1" customHeight="1" thickTop="1" thickBot="1">
      <c r="A8" s="5" t="s">
        <v>9</v>
      </c>
      <c r="B8" s="5" t="s">
        <v>10</v>
      </c>
      <c r="C8" s="5" t="s">
        <v>11</v>
      </c>
      <c r="D8" s="5" t="s">
        <v>10</v>
      </c>
      <c r="E8" s="5" t="s">
        <v>10</v>
      </c>
      <c r="F8" s="5" t="s">
        <v>12</v>
      </c>
      <c r="G8" s="5" t="s">
        <v>13</v>
      </c>
      <c r="H8" s="5" t="s">
        <v>14</v>
      </c>
      <c r="I8" s="6" t="s">
        <v>15</v>
      </c>
      <c r="J8" s="17">
        <v>12822000000</v>
      </c>
      <c r="K8" s="17">
        <v>0</v>
      </c>
      <c r="L8" s="17">
        <v>0</v>
      </c>
      <c r="M8" s="17">
        <v>12822000000</v>
      </c>
      <c r="N8" s="17">
        <v>0</v>
      </c>
      <c r="O8" s="17">
        <v>12722000000</v>
      </c>
      <c r="P8" s="17">
        <v>100000000</v>
      </c>
      <c r="Q8" s="17">
        <v>1903281446.3499999</v>
      </c>
      <c r="R8" s="17">
        <v>1903281446.3499999</v>
      </c>
      <c r="S8" s="17">
        <v>1903281446.3499999</v>
      </c>
      <c r="T8" s="14">
        <f t="shared" si="2"/>
        <v>10918718553.65</v>
      </c>
      <c r="U8" s="15">
        <f t="shared" si="3"/>
        <v>0.14843873392216503</v>
      </c>
      <c r="V8" s="15">
        <f t="shared" si="4"/>
        <v>0.14843873392216503</v>
      </c>
      <c r="W8" s="15">
        <f t="shared" si="5"/>
        <v>0.14843873392216503</v>
      </c>
      <c r="X8" s="2"/>
    </row>
    <row r="9" spans="1:24" ht="35.1" customHeight="1" thickTop="1" thickBot="1">
      <c r="A9" s="5" t="s">
        <v>9</v>
      </c>
      <c r="B9" s="5" t="s">
        <v>10</v>
      </c>
      <c r="C9" s="5" t="s">
        <v>11</v>
      </c>
      <c r="D9" s="5" t="s">
        <v>10</v>
      </c>
      <c r="E9" s="5" t="s">
        <v>16</v>
      </c>
      <c r="F9" s="5" t="s">
        <v>12</v>
      </c>
      <c r="G9" s="5" t="s">
        <v>13</v>
      </c>
      <c r="H9" s="5" t="s">
        <v>14</v>
      </c>
      <c r="I9" s="6" t="s">
        <v>17</v>
      </c>
      <c r="J9" s="17">
        <v>2269700000</v>
      </c>
      <c r="K9" s="17">
        <v>0</v>
      </c>
      <c r="L9" s="17">
        <v>0</v>
      </c>
      <c r="M9" s="17">
        <v>2269700000</v>
      </c>
      <c r="N9" s="17">
        <v>0</v>
      </c>
      <c r="O9" s="17">
        <v>2000000000</v>
      </c>
      <c r="P9" s="17">
        <v>269700000</v>
      </c>
      <c r="Q9" s="17">
        <v>398691511.88999999</v>
      </c>
      <c r="R9" s="17">
        <v>398691511.88999999</v>
      </c>
      <c r="S9" s="17">
        <v>398691511.88999999</v>
      </c>
      <c r="T9" s="14">
        <f t="shared" si="2"/>
        <v>1871008488.1100001</v>
      </c>
      <c r="U9" s="15">
        <f t="shared" si="3"/>
        <v>0.17565824200995725</v>
      </c>
      <c r="V9" s="15">
        <f t="shared" si="4"/>
        <v>0.17565824200995725</v>
      </c>
      <c r="W9" s="15">
        <f t="shared" si="5"/>
        <v>0.17565824200995725</v>
      </c>
      <c r="X9" s="2"/>
    </row>
    <row r="10" spans="1:24" ht="35.1" customHeight="1" thickTop="1" thickBot="1">
      <c r="A10" s="5" t="s">
        <v>9</v>
      </c>
      <c r="B10" s="5" t="s">
        <v>10</v>
      </c>
      <c r="C10" s="5" t="s">
        <v>11</v>
      </c>
      <c r="D10" s="5" t="s">
        <v>10</v>
      </c>
      <c r="E10" s="5" t="s">
        <v>18</v>
      </c>
      <c r="F10" s="5" t="s">
        <v>12</v>
      </c>
      <c r="G10" s="5" t="s">
        <v>13</v>
      </c>
      <c r="H10" s="5" t="s">
        <v>14</v>
      </c>
      <c r="I10" s="6" t="s">
        <v>19</v>
      </c>
      <c r="J10" s="17">
        <v>10089800000</v>
      </c>
      <c r="K10" s="17">
        <v>0</v>
      </c>
      <c r="L10" s="17">
        <v>0</v>
      </c>
      <c r="M10" s="17">
        <v>10089800000</v>
      </c>
      <c r="N10" s="17">
        <v>0</v>
      </c>
      <c r="O10" s="17">
        <v>9939800000</v>
      </c>
      <c r="P10" s="17">
        <v>150000000</v>
      </c>
      <c r="Q10" s="17">
        <v>1081947337.23</v>
      </c>
      <c r="R10" s="17">
        <v>1081947337.23</v>
      </c>
      <c r="S10" s="17">
        <v>1081947337.23</v>
      </c>
      <c r="T10" s="14">
        <f t="shared" si="2"/>
        <v>9007852662.7700005</v>
      </c>
      <c r="U10" s="15">
        <f t="shared" si="3"/>
        <v>0.10723179222878551</v>
      </c>
      <c r="V10" s="15">
        <f t="shared" si="4"/>
        <v>0.10723179222878551</v>
      </c>
      <c r="W10" s="15">
        <f t="shared" si="5"/>
        <v>0.10723179222878551</v>
      </c>
      <c r="X10" s="2"/>
    </row>
    <row r="11" spans="1:24" ht="35.1" customHeight="1" thickTop="1" thickBot="1">
      <c r="A11" s="5" t="s">
        <v>9</v>
      </c>
      <c r="B11" s="5" t="s">
        <v>10</v>
      </c>
      <c r="C11" s="5" t="s">
        <v>11</v>
      </c>
      <c r="D11" s="5" t="s">
        <v>10</v>
      </c>
      <c r="E11" s="5" t="s">
        <v>20</v>
      </c>
      <c r="F11" s="5" t="s">
        <v>12</v>
      </c>
      <c r="G11" s="5" t="s">
        <v>13</v>
      </c>
      <c r="H11" s="5" t="s">
        <v>14</v>
      </c>
      <c r="I11" s="6" t="s">
        <v>21</v>
      </c>
      <c r="J11" s="17">
        <v>540000000</v>
      </c>
      <c r="K11" s="17">
        <v>0</v>
      </c>
      <c r="L11" s="17">
        <v>0</v>
      </c>
      <c r="M11" s="17">
        <v>540000000</v>
      </c>
      <c r="N11" s="17">
        <v>0</v>
      </c>
      <c r="O11" s="17">
        <v>490000000</v>
      </c>
      <c r="P11" s="17">
        <v>50000000</v>
      </c>
      <c r="Q11" s="17">
        <v>32872928.859999999</v>
      </c>
      <c r="R11" s="17">
        <v>32872928.859999999</v>
      </c>
      <c r="S11" s="17">
        <v>32872928.859999999</v>
      </c>
      <c r="T11" s="14">
        <f t="shared" si="2"/>
        <v>507127071.13999999</v>
      </c>
      <c r="U11" s="15">
        <f t="shared" si="3"/>
        <v>6.0875794185185184E-2</v>
      </c>
      <c r="V11" s="15">
        <f t="shared" si="4"/>
        <v>6.0875794185185184E-2</v>
      </c>
      <c r="W11" s="15">
        <f t="shared" si="5"/>
        <v>6.0875794185185184E-2</v>
      </c>
      <c r="X11" s="2"/>
    </row>
    <row r="12" spans="1:24" ht="35.1" customHeight="1" thickTop="1" thickBot="1">
      <c r="A12" s="5" t="s">
        <v>9</v>
      </c>
      <c r="B12" s="5" t="s">
        <v>10</v>
      </c>
      <c r="C12" s="5" t="s">
        <v>11</v>
      </c>
      <c r="D12" s="5" t="s">
        <v>22</v>
      </c>
      <c r="E12" s="5"/>
      <c r="F12" s="5" t="s">
        <v>12</v>
      </c>
      <c r="G12" s="5" t="s">
        <v>13</v>
      </c>
      <c r="H12" s="5" t="s">
        <v>14</v>
      </c>
      <c r="I12" s="6" t="s">
        <v>23</v>
      </c>
      <c r="J12" s="17">
        <v>8245335000</v>
      </c>
      <c r="K12" s="17">
        <v>0</v>
      </c>
      <c r="L12" s="17">
        <v>0</v>
      </c>
      <c r="M12" s="17">
        <v>8245335000</v>
      </c>
      <c r="N12" s="17">
        <v>0</v>
      </c>
      <c r="O12" s="17">
        <v>7270850411.8199997</v>
      </c>
      <c r="P12" s="17">
        <v>974484588.17999995</v>
      </c>
      <c r="Q12" s="17">
        <v>6301567299</v>
      </c>
      <c r="R12" s="17">
        <v>325219831</v>
      </c>
      <c r="S12" s="17">
        <v>311232758</v>
      </c>
      <c r="T12" s="14">
        <f t="shared" si="2"/>
        <v>1943767701</v>
      </c>
      <c r="U12" s="15">
        <f t="shared" si="3"/>
        <v>0.76425849271133317</v>
      </c>
      <c r="V12" s="15">
        <f t="shared" si="4"/>
        <v>3.9442888736479477E-2</v>
      </c>
      <c r="W12" s="15">
        <f t="shared" si="5"/>
        <v>3.7746526732995084E-2</v>
      </c>
      <c r="X12" s="2"/>
    </row>
    <row r="13" spans="1:24" ht="35.1" customHeight="1" thickTop="1" thickBot="1">
      <c r="A13" s="5" t="s">
        <v>9</v>
      </c>
      <c r="B13" s="5" t="s">
        <v>10</v>
      </c>
      <c r="C13" s="5" t="s">
        <v>11</v>
      </c>
      <c r="D13" s="5" t="s">
        <v>18</v>
      </c>
      <c r="E13" s="5"/>
      <c r="F13" s="5" t="s">
        <v>12</v>
      </c>
      <c r="G13" s="5" t="s">
        <v>13</v>
      </c>
      <c r="H13" s="5" t="s">
        <v>14</v>
      </c>
      <c r="I13" s="6" t="s">
        <v>24</v>
      </c>
      <c r="J13" s="17">
        <v>5710375000</v>
      </c>
      <c r="K13" s="17">
        <v>0</v>
      </c>
      <c r="L13" s="17">
        <v>0</v>
      </c>
      <c r="M13" s="17">
        <v>5710375000</v>
      </c>
      <c r="N13" s="17">
        <v>0</v>
      </c>
      <c r="O13" s="17">
        <v>5665062322</v>
      </c>
      <c r="P13" s="17">
        <v>45312678</v>
      </c>
      <c r="Q13" s="17">
        <v>1089415322</v>
      </c>
      <c r="R13" s="17">
        <v>1089415322</v>
      </c>
      <c r="S13" s="17">
        <v>1089415322</v>
      </c>
      <c r="T13" s="14">
        <f t="shared" si="2"/>
        <v>4620959678</v>
      </c>
      <c r="U13" s="15">
        <f t="shared" si="3"/>
        <v>0.19077824521156667</v>
      </c>
      <c r="V13" s="15">
        <f t="shared" si="4"/>
        <v>0.19077824521156667</v>
      </c>
      <c r="W13" s="15">
        <f t="shared" si="5"/>
        <v>0.19077824521156667</v>
      </c>
      <c r="X13" s="2"/>
    </row>
    <row r="14" spans="1:24" ht="35.1" customHeight="1" thickTop="1" thickBot="1">
      <c r="A14" s="7" t="s">
        <v>9</v>
      </c>
      <c r="B14" s="7">
        <v>2</v>
      </c>
      <c r="C14" s="7"/>
      <c r="D14" s="7"/>
      <c r="E14" s="7"/>
      <c r="F14" s="7"/>
      <c r="G14" s="7"/>
      <c r="H14" s="7"/>
      <c r="I14" s="8" t="s">
        <v>85</v>
      </c>
      <c r="J14" s="16">
        <f>+J15+J16</f>
        <v>21735350000</v>
      </c>
      <c r="K14" s="16">
        <f t="shared" ref="K14:S14" si="6">+K15+K16</f>
        <v>0</v>
      </c>
      <c r="L14" s="16">
        <f t="shared" si="6"/>
        <v>0</v>
      </c>
      <c r="M14" s="16">
        <f t="shared" si="6"/>
        <v>21735350000</v>
      </c>
      <c r="N14" s="16">
        <f t="shared" si="6"/>
        <v>0</v>
      </c>
      <c r="O14" s="16">
        <f t="shared" si="6"/>
        <v>18649168750.040001</v>
      </c>
      <c r="P14" s="16">
        <f t="shared" si="6"/>
        <v>3086181249.96</v>
      </c>
      <c r="Q14" s="16">
        <f t="shared" si="6"/>
        <v>14852818264.889999</v>
      </c>
      <c r="R14" s="16">
        <f t="shared" si="6"/>
        <v>5366260224.5599995</v>
      </c>
      <c r="S14" s="16">
        <f t="shared" si="6"/>
        <v>1679449263.47</v>
      </c>
      <c r="T14" s="32">
        <f t="shared" si="2"/>
        <v>6882531735.1100006</v>
      </c>
      <c r="U14" s="33">
        <f t="shared" si="3"/>
        <v>0.68334847448465286</v>
      </c>
      <c r="V14" s="33">
        <f t="shared" si="4"/>
        <v>0.24689090465808003</v>
      </c>
      <c r="W14" s="33">
        <f t="shared" si="5"/>
        <v>7.7268103042739136E-2</v>
      </c>
      <c r="X14" s="2"/>
    </row>
    <row r="15" spans="1:24" ht="35.1" customHeight="1" thickTop="1" thickBot="1">
      <c r="A15" s="5" t="s">
        <v>9</v>
      </c>
      <c r="B15" s="5" t="s">
        <v>22</v>
      </c>
      <c r="C15" s="5" t="s">
        <v>11</v>
      </c>
      <c r="D15" s="5" t="s">
        <v>25</v>
      </c>
      <c r="E15" s="5"/>
      <c r="F15" s="5" t="s">
        <v>12</v>
      </c>
      <c r="G15" s="5" t="s">
        <v>13</v>
      </c>
      <c r="H15" s="5" t="s">
        <v>14</v>
      </c>
      <c r="I15" s="6" t="s">
        <v>26</v>
      </c>
      <c r="J15" s="17">
        <v>10000000000</v>
      </c>
      <c r="K15" s="17">
        <v>0</v>
      </c>
      <c r="L15" s="17">
        <v>0</v>
      </c>
      <c r="M15" s="17">
        <v>10000000000</v>
      </c>
      <c r="N15" s="17">
        <v>0</v>
      </c>
      <c r="O15" s="17">
        <v>7907804977</v>
      </c>
      <c r="P15" s="17">
        <v>2092195023</v>
      </c>
      <c r="Q15" s="17">
        <v>7907804977</v>
      </c>
      <c r="R15" s="17">
        <v>3485226913</v>
      </c>
      <c r="S15" s="17">
        <v>12116626</v>
      </c>
      <c r="T15" s="14">
        <f t="shared" si="2"/>
        <v>2092195023</v>
      </c>
      <c r="U15" s="15">
        <f t="shared" si="3"/>
        <v>0.79078049770000003</v>
      </c>
      <c r="V15" s="15">
        <f t="shared" si="4"/>
        <v>0.34852269130000002</v>
      </c>
      <c r="W15" s="15">
        <f t="shared" si="5"/>
        <v>1.2116626000000001E-3</v>
      </c>
      <c r="X15" s="2"/>
    </row>
    <row r="16" spans="1:24" ht="35.1" customHeight="1" thickTop="1" thickBot="1">
      <c r="A16" s="5" t="s">
        <v>9</v>
      </c>
      <c r="B16" s="5" t="s">
        <v>22</v>
      </c>
      <c r="C16" s="5" t="s">
        <v>11</v>
      </c>
      <c r="D16" s="5" t="s">
        <v>16</v>
      </c>
      <c r="E16" s="5"/>
      <c r="F16" s="5" t="s">
        <v>12</v>
      </c>
      <c r="G16" s="5" t="s">
        <v>13</v>
      </c>
      <c r="H16" s="5" t="s">
        <v>14</v>
      </c>
      <c r="I16" s="6" t="s">
        <v>27</v>
      </c>
      <c r="J16" s="17">
        <v>11735350000</v>
      </c>
      <c r="K16" s="17">
        <v>0</v>
      </c>
      <c r="L16" s="17">
        <v>0</v>
      </c>
      <c r="M16" s="17">
        <v>11735350000</v>
      </c>
      <c r="N16" s="17">
        <v>0</v>
      </c>
      <c r="O16" s="17">
        <v>10741363773.040001</v>
      </c>
      <c r="P16" s="17">
        <v>993986226.96000004</v>
      </c>
      <c r="Q16" s="17">
        <v>6945013287.8900003</v>
      </c>
      <c r="R16" s="17">
        <v>1881033311.5599999</v>
      </c>
      <c r="S16" s="17">
        <v>1667332637.47</v>
      </c>
      <c r="T16" s="14">
        <f t="shared" si="2"/>
        <v>4790336712.1099997</v>
      </c>
      <c r="U16" s="15">
        <f t="shared" si="3"/>
        <v>0.59180282547090635</v>
      </c>
      <c r="V16" s="15">
        <f t="shared" si="4"/>
        <v>0.16028778958957338</v>
      </c>
      <c r="W16" s="15">
        <f t="shared" si="5"/>
        <v>0.14207779379992927</v>
      </c>
      <c r="X16" s="2"/>
    </row>
    <row r="17" spans="1:24" ht="35.1" customHeight="1" thickTop="1" thickBot="1">
      <c r="A17" s="7" t="s">
        <v>9</v>
      </c>
      <c r="B17" s="7"/>
      <c r="C17" s="7"/>
      <c r="D17" s="7"/>
      <c r="E17" s="7"/>
      <c r="F17" s="7"/>
      <c r="G17" s="7"/>
      <c r="H17" s="7"/>
      <c r="I17" s="8" t="s">
        <v>87</v>
      </c>
      <c r="J17" s="16">
        <f>+J18+J31</f>
        <v>288375100000</v>
      </c>
      <c r="K17" s="16">
        <f t="shared" ref="K17:S17" si="7">+K18+K31</f>
        <v>0</v>
      </c>
      <c r="L17" s="16">
        <f t="shared" si="7"/>
        <v>0</v>
      </c>
      <c r="M17" s="16">
        <f t="shared" si="7"/>
        <v>288375100000</v>
      </c>
      <c r="N17" s="16">
        <f t="shared" si="7"/>
        <v>0</v>
      </c>
      <c r="O17" s="16">
        <f t="shared" si="7"/>
        <v>183969529468.26001</v>
      </c>
      <c r="P17" s="16">
        <f t="shared" si="7"/>
        <v>104405570531.73999</v>
      </c>
      <c r="Q17" s="16">
        <f t="shared" si="7"/>
        <v>180946470681.89999</v>
      </c>
      <c r="R17" s="16">
        <f t="shared" si="7"/>
        <v>33814643015.27</v>
      </c>
      <c r="S17" s="16">
        <f t="shared" si="7"/>
        <v>32039261617.27</v>
      </c>
      <c r="T17" s="32">
        <f t="shared" si="2"/>
        <v>107428629318.10001</v>
      </c>
      <c r="U17" s="33">
        <f t="shared" si="3"/>
        <v>0.62746912157776447</v>
      </c>
      <c r="V17" s="33">
        <f t="shared" si="4"/>
        <v>0.11725923290627381</v>
      </c>
      <c r="W17" s="33">
        <f t="shared" si="5"/>
        <v>0.11110273257736192</v>
      </c>
      <c r="X17" s="2"/>
    </row>
    <row r="18" spans="1:24" ht="35.1" customHeight="1" thickTop="1" thickBot="1">
      <c r="A18" s="9" t="s">
        <v>9</v>
      </c>
      <c r="B18" s="9">
        <v>3</v>
      </c>
      <c r="C18" s="9"/>
      <c r="D18" s="9"/>
      <c r="E18" s="9"/>
      <c r="F18" s="9"/>
      <c r="G18" s="9"/>
      <c r="H18" s="9"/>
      <c r="I18" s="10" t="s">
        <v>86</v>
      </c>
      <c r="J18" s="18">
        <f>SUM(J19:J30)</f>
        <v>89191477341</v>
      </c>
      <c r="K18" s="18">
        <f t="shared" ref="K18:S18" si="8">SUM(K19:K30)</f>
        <v>0</v>
      </c>
      <c r="L18" s="18">
        <f t="shared" si="8"/>
        <v>0</v>
      </c>
      <c r="M18" s="18">
        <f t="shared" si="8"/>
        <v>89191477341</v>
      </c>
      <c r="N18" s="18">
        <f t="shared" si="8"/>
        <v>0</v>
      </c>
      <c r="O18" s="18">
        <f t="shared" si="8"/>
        <v>15372706809.259998</v>
      </c>
      <c r="P18" s="18">
        <f t="shared" si="8"/>
        <v>73818770531.73999</v>
      </c>
      <c r="Q18" s="18">
        <f t="shared" si="8"/>
        <v>12349648022.9</v>
      </c>
      <c r="R18" s="18">
        <f t="shared" si="8"/>
        <v>11465294707.27</v>
      </c>
      <c r="S18" s="18">
        <f t="shared" si="8"/>
        <v>9689913309.2700005</v>
      </c>
      <c r="T18" s="19">
        <f t="shared" si="2"/>
        <v>76841829318.100006</v>
      </c>
      <c r="U18" s="20">
        <f t="shared" si="3"/>
        <v>0.13846219830718118</v>
      </c>
      <c r="V18" s="20">
        <f t="shared" si="4"/>
        <v>0.12854697611337326</v>
      </c>
      <c r="W18" s="20">
        <f t="shared" si="5"/>
        <v>0.10864169535193573</v>
      </c>
      <c r="X18" s="2"/>
    </row>
    <row r="19" spans="1:24" ht="35.1" customHeight="1" thickTop="1" thickBot="1">
      <c r="A19" s="5" t="s">
        <v>9</v>
      </c>
      <c r="B19" s="5" t="s">
        <v>25</v>
      </c>
      <c r="C19" s="5" t="s">
        <v>22</v>
      </c>
      <c r="D19" s="5" t="s">
        <v>10</v>
      </c>
      <c r="E19" s="5" t="s">
        <v>10</v>
      </c>
      <c r="F19" s="5" t="s">
        <v>12</v>
      </c>
      <c r="G19" s="5" t="s">
        <v>28</v>
      </c>
      <c r="H19" s="5" t="s">
        <v>29</v>
      </c>
      <c r="I19" s="6" t="s">
        <v>30</v>
      </c>
      <c r="J19" s="17">
        <v>829400000</v>
      </c>
      <c r="K19" s="17">
        <v>0</v>
      </c>
      <c r="L19" s="17">
        <v>0</v>
      </c>
      <c r="M19" s="17">
        <v>829400000</v>
      </c>
      <c r="N19" s="17">
        <v>0</v>
      </c>
      <c r="O19" s="17">
        <v>0</v>
      </c>
      <c r="P19" s="17">
        <v>829400000</v>
      </c>
      <c r="Q19" s="17">
        <v>0</v>
      </c>
      <c r="R19" s="17">
        <v>0</v>
      </c>
      <c r="S19" s="17">
        <v>0</v>
      </c>
      <c r="T19" s="14">
        <f t="shared" si="2"/>
        <v>829400000</v>
      </c>
      <c r="U19" s="15">
        <f t="shared" si="3"/>
        <v>0</v>
      </c>
      <c r="V19" s="15">
        <f t="shared" si="4"/>
        <v>0</v>
      </c>
      <c r="W19" s="15">
        <f t="shared" si="5"/>
        <v>0</v>
      </c>
      <c r="X19" s="2"/>
    </row>
    <row r="20" spans="1:24" ht="35.1" customHeight="1" thickTop="1" thickBot="1">
      <c r="A20" s="5" t="s">
        <v>9</v>
      </c>
      <c r="B20" s="5" t="s">
        <v>25</v>
      </c>
      <c r="C20" s="5" t="s">
        <v>16</v>
      </c>
      <c r="D20" s="5" t="s">
        <v>10</v>
      </c>
      <c r="E20" s="5" t="s">
        <v>31</v>
      </c>
      <c r="F20" s="5" t="s">
        <v>12</v>
      </c>
      <c r="G20" s="5" t="s">
        <v>13</v>
      </c>
      <c r="H20" s="5" t="s">
        <v>14</v>
      </c>
      <c r="I20" s="6" t="s">
        <v>32</v>
      </c>
      <c r="J20" s="17">
        <v>54000000</v>
      </c>
      <c r="K20" s="17">
        <v>0</v>
      </c>
      <c r="L20" s="17">
        <v>0</v>
      </c>
      <c r="M20" s="17">
        <v>54000000</v>
      </c>
      <c r="N20" s="17">
        <v>0</v>
      </c>
      <c r="O20" s="17">
        <v>0</v>
      </c>
      <c r="P20" s="17">
        <v>54000000</v>
      </c>
      <c r="Q20" s="17">
        <v>0</v>
      </c>
      <c r="R20" s="17">
        <v>0</v>
      </c>
      <c r="S20" s="17">
        <v>0</v>
      </c>
      <c r="T20" s="14">
        <f t="shared" si="2"/>
        <v>54000000</v>
      </c>
      <c r="U20" s="15">
        <f t="shared" si="3"/>
        <v>0</v>
      </c>
      <c r="V20" s="15">
        <f t="shared" si="4"/>
        <v>0</v>
      </c>
      <c r="W20" s="15">
        <f t="shared" si="5"/>
        <v>0</v>
      </c>
      <c r="X20" s="2"/>
    </row>
    <row r="21" spans="1:24" ht="35.1" customHeight="1" thickTop="1" thickBot="1">
      <c r="A21" s="5" t="s">
        <v>9</v>
      </c>
      <c r="B21" s="5" t="s">
        <v>25</v>
      </c>
      <c r="C21" s="5" t="s">
        <v>16</v>
      </c>
      <c r="D21" s="5" t="s">
        <v>10</v>
      </c>
      <c r="E21" s="5" t="s">
        <v>33</v>
      </c>
      <c r="F21" s="5" t="s">
        <v>12</v>
      </c>
      <c r="G21" s="5" t="s">
        <v>13</v>
      </c>
      <c r="H21" s="5" t="s">
        <v>14</v>
      </c>
      <c r="I21" s="6" t="s">
        <v>34</v>
      </c>
      <c r="J21" s="17">
        <v>1757879305</v>
      </c>
      <c r="K21" s="17">
        <v>0</v>
      </c>
      <c r="L21" s="17">
        <v>0</v>
      </c>
      <c r="M21" s="17">
        <v>1757879305</v>
      </c>
      <c r="N21" s="17">
        <v>0</v>
      </c>
      <c r="O21" s="17">
        <v>1757879305</v>
      </c>
      <c r="P21" s="17">
        <v>0</v>
      </c>
      <c r="Q21" s="17">
        <v>1757879305</v>
      </c>
      <c r="R21" s="17">
        <v>1757879305</v>
      </c>
      <c r="S21" s="17">
        <v>0</v>
      </c>
      <c r="T21" s="14">
        <f t="shared" si="2"/>
        <v>0</v>
      </c>
      <c r="U21" s="15">
        <f t="shared" si="3"/>
        <v>1</v>
      </c>
      <c r="V21" s="15">
        <f t="shared" si="4"/>
        <v>1</v>
      </c>
      <c r="W21" s="15">
        <f t="shared" si="5"/>
        <v>0</v>
      </c>
      <c r="X21" s="2"/>
    </row>
    <row r="22" spans="1:24" ht="35.1" customHeight="1" thickTop="1" thickBot="1">
      <c r="A22" s="5" t="s">
        <v>9</v>
      </c>
      <c r="B22" s="5" t="s">
        <v>25</v>
      </c>
      <c r="C22" s="5" t="s">
        <v>16</v>
      </c>
      <c r="D22" s="5" t="s">
        <v>10</v>
      </c>
      <c r="E22" s="5" t="s">
        <v>35</v>
      </c>
      <c r="F22" s="5" t="s">
        <v>12</v>
      </c>
      <c r="G22" s="5" t="s">
        <v>13</v>
      </c>
      <c r="H22" s="5" t="s">
        <v>14</v>
      </c>
      <c r="I22" s="6" t="s">
        <v>36</v>
      </c>
      <c r="J22" s="17">
        <v>255390270</v>
      </c>
      <c r="K22" s="17">
        <v>0</v>
      </c>
      <c r="L22" s="17">
        <v>0</v>
      </c>
      <c r="M22" s="17">
        <v>255390270</v>
      </c>
      <c r="N22" s="17">
        <v>0</v>
      </c>
      <c r="O22" s="17">
        <v>255390270</v>
      </c>
      <c r="P22" s="17">
        <v>0</v>
      </c>
      <c r="Q22" s="17">
        <v>255390270</v>
      </c>
      <c r="R22" s="17">
        <v>0</v>
      </c>
      <c r="S22" s="17">
        <v>0</v>
      </c>
      <c r="T22" s="14">
        <f t="shared" si="2"/>
        <v>0</v>
      </c>
      <c r="U22" s="15">
        <f t="shared" si="3"/>
        <v>1</v>
      </c>
      <c r="V22" s="15">
        <f t="shared" si="4"/>
        <v>0</v>
      </c>
      <c r="W22" s="15">
        <f t="shared" si="5"/>
        <v>0</v>
      </c>
      <c r="X22" s="2"/>
    </row>
    <row r="23" spans="1:24" ht="35.1" customHeight="1" thickTop="1" thickBot="1">
      <c r="A23" s="5" t="s">
        <v>9</v>
      </c>
      <c r="B23" s="5" t="s">
        <v>25</v>
      </c>
      <c r="C23" s="5" t="s">
        <v>16</v>
      </c>
      <c r="D23" s="5" t="s">
        <v>10</v>
      </c>
      <c r="E23" s="5" t="s">
        <v>37</v>
      </c>
      <c r="F23" s="5" t="s">
        <v>12</v>
      </c>
      <c r="G23" s="5" t="s">
        <v>13</v>
      </c>
      <c r="H23" s="5" t="s">
        <v>14</v>
      </c>
      <c r="I23" s="6" t="s">
        <v>38</v>
      </c>
      <c r="J23" s="17">
        <v>6879700800</v>
      </c>
      <c r="K23" s="17">
        <v>0</v>
      </c>
      <c r="L23" s="17">
        <v>0</v>
      </c>
      <c r="M23" s="17">
        <v>6879700800</v>
      </c>
      <c r="N23" s="17">
        <v>0</v>
      </c>
      <c r="O23" s="17">
        <v>0</v>
      </c>
      <c r="P23" s="17">
        <v>6879700800</v>
      </c>
      <c r="Q23" s="17">
        <v>0</v>
      </c>
      <c r="R23" s="17">
        <v>0</v>
      </c>
      <c r="S23" s="17">
        <v>0</v>
      </c>
      <c r="T23" s="14">
        <f t="shared" si="2"/>
        <v>6879700800</v>
      </c>
      <c r="U23" s="15">
        <f t="shared" si="3"/>
        <v>0</v>
      </c>
      <c r="V23" s="15">
        <f t="shared" si="4"/>
        <v>0</v>
      </c>
      <c r="W23" s="15">
        <f t="shared" si="5"/>
        <v>0</v>
      </c>
      <c r="X23" s="2"/>
    </row>
    <row r="24" spans="1:24" ht="35.1" customHeight="1" thickTop="1" thickBot="1">
      <c r="A24" s="5" t="s">
        <v>9</v>
      </c>
      <c r="B24" s="5" t="s">
        <v>25</v>
      </c>
      <c r="C24" s="5" t="s">
        <v>16</v>
      </c>
      <c r="D24" s="5" t="s">
        <v>10</v>
      </c>
      <c r="E24" s="5" t="s">
        <v>39</v>
      </c>
      <c r="F24" s="5" t="s">
        <v>12</v>
      </c>
      <c r="G24" s="5" t="s">
        <v>13</v>
      </c>
      <c r="H24" s="5" t="s">
        <v>14</v>
      </c>
      <c r="I24" s="6" t="s">
        <v>40</v>
      </c>
      <c r="J24" s="17">
        <v>1427206966</v>
      </c>
      <c r="K24" s="17">
        <v>0</v>
      </c>
      <c r="L24" s="17">
        <v>0</v>
      </c>
      <c r="M24" s="17">
        <v>1427206966</v>
      </c>
      <c r="N24" s="17">
        <v>0</v>
      </c>
      <c r="O24" s="17">
        <v>0</v>
      </c>
      <c r="P24" s="17">
        <v>1427206966</v>
      </c>
      <c r="Q24" s="17">
        <v>0</v>
      </c>
      <c r="R24" s="17">
        <v>0</v>
      </c>
      <c r="S24" s="17">
        <v>0</v>
      </c>
      <c r="T24" s="14">
        <f t="shared" si="2"/>
        <v>1427206966</v>
      </c>
      <c r="U24" s="15">
        <f t="shared" si="3"/>
        <v>0</v>
      </c>
      <c r="V24" s="15">
        <f t="shared" si="4"/>
        <v>0</v>
      </c>
      <c r="W24" s="15">
        <f t="shared" si="5"/>
        <v>0</v>
      </c>
      <c r="X24" s="2"/>
    </row>
    <row r="25" spans="1:24" ht="35.1" customHeight="1" thickTop="1" thickBot="1">
      <c r="A25" s="5" t="s">
        <v>9</v>
      </c>
      <c r="B25" s="5" t="s">
        <v>25</v>
      </c>
      <c r="C25" s="5" t="s">
        <v>18</v>
      </c>
      <c r="D25" s="5" t="s">
        <v>10</v>
      </c>
      <c r="E25" s="5" t="s">
        <v>18</v>
      </c>
      <c r="F25" s="5" t="s">
        <v>12</v>
      </c>
      <c r="G25" s="5" t="s">
        <v>13</v>
      </c>
      <c r="H25" s="5" t="s">
        <v>14</v>
      </c>
      <c r="I25" s="6" t="s">
        <v>41</v>
      </c>
      <c r="J25" s="17">
        <v>630000000</v>
      </c>
      <c r="K25" s="17">
        <v>0</v>
      </c>
      <c r="L25" s="17">
        <v>0</v>
      </c>
      <c r="M25" s="17">
        <v>630000000</v>
      </c>
      <c r="N25" s="17">
        <v>0</v>
      </c>
      <c r="O25" s="17">
        <v>71155000</v>
      </c>
      <c r="P25" s="17">
        <v>558845000</v>
      </c>
      <c r="Q25" s="17">
        <v>17172000</v>
      </c>
      <c r="R25" s="17">
        <v>17172000</v>
      </c>
      <c r="S25" s="17">
        <v>0</v>
      </c>
      <c r="T25" s="14">
        <f t="shared" si="2"/>
        <v>612828000</v>
      </c>
      <c r="U25" s="15">
        <f t="shared" si="3"/>
        <v>2.7257142857142858E-2</v>
      </c>
      <c r="V25" s="15">
        <f t="shared" si="4"/>
        <v>2.7257142857142858E-2</v>
      </c>
      <c r="W25" s="15">
        <f t="shared" si="5"/>
        <v>0</v>
      </c>
      <c r="X25" s="2"/>
    </row>
    <row r="26" spans="1:24" ht="35.1" customHeight="1" thickTop="1" thickBot="1">
      <c r="A26" s="5" t="s">
        <v>9</v>
      </c>
      <c r="B26" s="5" t="s">
        <v>25</v>
      </c>
      <c r="C26" s="5" t="s">
        <v>18</v>
      </c>
      <c r="D26" s="5" t="s">
        <v>10</v>
      </c>
      <c r="E26" s="5" t="s">
        <v>42</v>
      </c>
      <c r="F26" s="5" t="s">
        <v>12</v>
      </c>
      <c r="G26" s="5" t="s">
        <v>13</v>
      </c>
      <c r="H26" s="5" t="s">
        <v>14</v>
      </c>
      <c r="I26" s="6" t="s">
        <v>43</v>
      </c>
      <c r="J26" s="17">
        <v>244000000</v>
      </c>
      <c r="K26" s="17">
        <v>0</v>
      </c>
      <c r="L26" s="17">
        <v>0</v>
      </c>
      <c r="M26" s="17">
        <v>244000000</v>
      </c>
      <c r="N26" s="17">
        <v>0</v>
      </c>
      <c r="O26" s="17">
        <v>11471254.82</v>
      </c>
      <c r="P26" s="17">
        <v>232528745.18000001</v>
      </c>
      <c r="Q26" s="17">
        <v>11471254.82</v>
      </c>
      <c r="R26" s="17">
        <v>11471254.82</v>
      </c>
      <c r="S26" s="17">
        <v>11141161.82</v>
      </c>
      <c r="T26" s="14">
        <f t="shared" si="2"/>
        <v>232528745.18000001</v>
      </c>
      <c r="U26" s="15">
        <f t="shared" si="3"/>
        <v>4.7013339426229511E-2</v>
      </c>
      <c r="V26" s="15">
        <f t="shared" si="4"/>
        <v>4.7013339426229511E-2</v>
      </c>
      <c r="W26" s="15">
        <f t="shared" si="5"/>
        <v>4.5660499262295082E-2</v>
      </c>
      <c r="X26" s="2"/>
    </row>
    <row r="27" spans="1:24" ht="35.1" customHeight="1" thickTop="1" thickBot="1">
      <c r="A27" s="5" t="s">
        <v>9</v>
      </c>
      <c r="B27" s="5" t="s">
        <v>25</v>
      </c>
      <c r="C27" s="5" t="s">
        <v>18</v>
      </c>
      <c r="D27" s="5" t="s">
        <v>10</v>
      </c>
      <c r="E27" s="5" t="s">
        <v>44</v>
      </c>
      <c r="F27" s="5" t="s">
        <v>12</v>
      </c>
      <c r="G27" s="5" t="s">
        <v>13</v>
      </c>
      <c r="H27" s="5" t="s">
        <v>14</v>
      </c>
      <c r="I27" s="6" t="s">
        <v>45</v>
      </c>
      <c r="J27" s="17">
        <v>1700000000</v>
      </c>
      <c r="K27" s="17">
        <v>0</v>
      </c>
      <c r="L27" s="17">
        <v>0</v>
      </c>
      <c r="M27" s="17">
        <v>1700000000</v>
      </c>
      <c r="N27" s="17">
        <v>0</v>
      </c>
      <c r="O27" s="17">
        <v>27000000</v>
      </c>
      <c r="P27" s="17">
        <v>1673000000</v>
      </c>
      <c r="Q27" s="17">
        <v>3050902</v>
      </c>
      <c r="R27" s="17">
        <v>3050902</v>
      </c>
      <c r="S27" s="17">
        <v>3050902</v>
      </c>
      <c r="T27" s="14">
        <f t="shared" si="2"/>
        <v>1696949098</v>
      </c>
      <c r="U27" s="15">
        <f t="shared" si="3"/>
        <v>1.7946482352941176E-3</v>
      </c>
      <c r="V27" s="15">
        <f t="shared" si="4"/>
        <v>1.7946482352941176E-3</v>
      </c>
      <c r="W27" s="15">
        <f t="shared" si="5"/>
        <v>1.7946482352941176E-3</v>
      </c>
      <c r="X27" s="2"/>
    </row>
    <row r="28" spans="1:24" ht="35.1" customHeight="1" thickTop="1" thickBot="1">
      <c r="A28" s="5" t="s">
        <v>9</v>
      </c>
      <c r="B28" s="5" t="s">
        <v>25</v>
      </c>
      <c r="C28" s="5" t="s">
        <v>18</v>
      </c>
      <c r="D28" s="5" t="s">
        <v>10</v>
      </c>
      <c r="E28" s="5" t="s">
        <v>46</v>
      </c>
      <c r="F28" s="5" t="s">
        <v>12</v>
      </c>
      <c r="G28" s="5" t="s">
        <v>13</v>
      </c>
      <c r="H28" s="5" t="s">
        <v>14</v>
      </c>
      <c r="I28" s="6" t="s">
        <v>47</v>
      </c>
      <c r="J28" s="17">
        <v>44000000000</v>
      </c>
      <c r="K28" s="17">
        <v>0</v>
      </c>
      <c r="L28" s="17">
        <v>0</v>
      </c>
      <c r="M28" s="17">
        <v>44000000000</v>
      </c>
      <c r="N28" s="17">
        <v>0</v>
      </c>
      <c r="O28" s="17">
        <v>6695524574.8999996</v>
      </c>
      <c r="P28" s="17">
        <v>37304475425.099998</v>
      </c>
      <c r="Q28" s="17">
        <v>6271733843.8999996</v>
      </c>
      <c r="R28" s="17">
        <v>6271733843.8999996</v>
      </c>
      <c r="S28" s="17">
        <v>6271733843.8999996</v>
      </c>
      <c r="T28" s="14">
        <f t="shared" si="2"/>
        <v>37728266156.099998</v>
      </c>
      <c r="U28" s="15">
        <f t="shared" si="3"/>
        <v>0.14253940554318181</v>
      </c>
      <c r="V28" s="15">
        <f t="shared" si="4"/>
        <v>0.14253940554318181</v>
      </c>
      <c r="W28" s="15">
        <f t="shared" si="5"/>
        <v>0.14253940554318181</v>
      </c>
      <c r="X28" s="2"/>
    </row>
    <row r="29" spans="1:24" ht="35.1" customHeight="1" thickTop="1" thickBot="1">
      <c r="A29" s="5" t="s">
        <v>9</v>
      </c>
      <c r="B29" s="5" t="s">
        <v>25</v>
      </c>
      <c r="C29" s="5" t="s">
        <v>18</v>
      </c>
      <c r="D29" s="5" t="s">
        <v>10</v>
      </c>
      <c r="E29" s="5" t="s">
        <v>48</v>
      </c>
      <c r="F29" s="5" t="s">
        <v>12</v>
      </c>
      <c r="G29" s="5" t="s">
        <v>13</v>
      </c>
      <c r="H29" s="5" t="s">
        <v>14</v>
      </c>
      <c r="I29" s="6" t="s">
        <v>49</v>
      </c>
      <c r="J29" s="17">
        <v>29000000000</v>
      </c>
      <c r="K29" s="17">
        <v>0</v>
      </c>
      <c r="L29" s="17">
        <v>0</v>
      </c>
      <c r="M29" s="17">
        <v>29000000000</v>
      </c>
      <c r="N29" s="17">
        <v>0</v>
      </c>
      <c r="O29" s="17">
        <v>4254286404.54</v>
      </c>
      <c r="P29" s="17">
        <v>24745713595.459999</v>
      </c>
      <c r="Q29" s="17">
        <v>4032950447.1799998</v>
      </c>
      <c r="R29" s="17">
        <v>3403987401.5500002</v>
      </c>
      <c r="S29" s="17">
        <v>3403987401.5500002</v>
      </c>
      <c r="T29" s="14">
        <f t="shared" si="2"/>
        <v>24967049552.82</v>
      </c>
      <c r="U29" s="15">
        <f t="shared" si="3"/>
        <v>0.13906725679931034</v>
      </c>
      <c r="V29" s="15">
        <f t="shared" si="4"/>
        <v>0.11737887591551725</v>
      </c>
      <c r="W29" s="15">
        <f t="shared" si="5"/>
        <v>0.11737887591551725</v>
      </c>
      <c r="X29" s="2"/>
    </row>
    <row r="30" spans="1:24" ht="35.1" customHeight="1" thickTop="1" thickBot="1">
      <c r="A30" s="5" t="s">
        <v>9</v>
      </c>
      <c r="B30" s="5" t="s">
        <v>25</v>
      </c>
      <c r="C30" s="5" t="s">
        <v>50</v>
      </c>
      <c r="D30" s="5" t="s">
        <v>10</v>
      </c>
      <c r="E30" s="5" t="s">
        <v>10</v>
      </c>
      <c r="F30" s="5" t="s">
        <v>12</v>
      </c>
      <c r="G30" s="5" t="s">
        <v>13</v>
      </c>
      <c r="H30" s="5" t="s">
        <v>14</v>
      </c>
      <c r="I30" s="6" t="s">
        <v>51</v>
      </c>
      <c r="J30" s="17">
        <v>2413900000</v>
      </c>
      <c r="K30" s="17">
        <v>0</v>
      </c>
      <c r="L30" s="17">
        <v>0</v>
      </c>
      <c r="M30" s="17">
        <v>2413900000</v>
      </c>
      <c r="N30" s="17">
        <v>0</v>
      </c>
      <c r="O30" s="17">
        <v>2300000000</v>
      </c>
      <c r="P30" s="17">
        <v>113900000</v>
      </c>
      <c r="Q30" s="17">
        <v>0</v>
      </c>
      <c r="R30" s="17">
        <v>0</v>
      </c>
      <c r="S30" s="17">
        <v>0</v>
      </c>
      <c r="T30" s="14">
        <f t="shared" si="2"/>
        <v>2413900000</v>
      </c>
      <c r="U30" s="15">
        <f t="shared" si="3"/>
        <v>0</v>
      </c>
      <c r="V30" s="15">
        <f t="shared" si="4"/>
        <v>0</v>
      </c>
      <c r="W30" s="15">
        <f t="shared" si="5"/>
        <v>0</v>
      </c>
      <c r="X30" s="2"/>
    </row>
    <row r="31" spans="1:24" ht="35.1" customHeight="1" thickTop="1" thickBot="1">
      <c r="A31" s="9" t="s">
        <v>9</v>
      </c>
      <c r="B31" s="9">
        <v>4</v>
      </c>
      <c r="C31" s="9"/>
      <c r="D31" s="9"/>
      <c r="E31" s="9"/>
      <c r="F31" s="9"/>
      <c r="G31" s="9"/>
      <c r="H31" s="9"/>
      <c r="I31" s="10" t="s">
        <v>88</v>
      </c>
      <c r="J31" s="18">
        <f>SUM(J32:J35)</f>
        <v>199183622659</v>
      </c>
      <c r="K31" s="18">
        <f t="shared" ref="K31:S31" si="9">SUM(K32:K35)</f>
        <v>0</v>
      </c>
      <c r="L31" s="18">
        <f t="shared" si="9"/>
        <v>0</v>
      </c>
      <c r="M31" s="18">
        <f t="shared" si="9"/>
        <v>199183622659</v>
      </c>
      <c r="N31" s="18">
        <f t="shared" si="9"/>
        <v>0</v>
      </c>
      <c r="O31" s="18">
        <f t="shared" si="9"/>
        <v>168596822659</v>
      </c>
      <c r="P31" s="18">
        <f t="shared" si="9"/>
        <v>30586800000</v>
      </c>
      <c r="Q31" s="18">
        <f t="shared" si="9"/>
        <v>168596822659</v>
      </c>
      <c r="R31" s="18">
        <f t="shared" si="9"/>
        <v>22349348308</v>
      </c>
      <c r="S31" s="18">
        <f t="shared" si="9"/>
        <v>22349348308</v>
      </c>
      <c r="T31" s="19">
        <f t="shared" si="2"/>
        <v>30586800000</v>
      </c>
      <c r="U31" s="20">
        <f t="shared" si="3"/>
        <v>0.84643918213916491</v>
      </c>
      <c r="V31" s="20">
        <f t="shared" si="4"/>
        <v>0.11220474861159555</v>
      </c>
      <c r="W31" s="20">
        <f t="shared" si="5"/>
        <v>0.11220474861159555</v>
      </c>
      <c r="X31" s="2"/>
    </row>
    <row r="32" spans="1:24" ht="69" customHeight="1" thickTop="1" thickBot="1">
      <c r="A32" s="5" t="s">
        <v>9</v>
      </c>
      <c r="B32" s="5" t="s">
        <v>16</v>
      </c>
      <c r="C32" s="5" t="s">
        <v>22</v>
      </c>
      <c r="D32" s="5" t="s">
        <v>10</v>
      </c>
      <c r="E32" s="5" t="s">
        <v>46</v>
      </c>
      <c r="F32" s="5" t="s">
        <v>12</v>
      </c>
      <c r="G32" s="5" t="s">
        <v>13</v>
      </c>
      <c r="H32" s="5" t="s">
        <v>14</v>
      </c>
      <c r="I32" s="6" t="s">
        <v>52</v>
      </c>
      <c r="J32" s="17">
        <v>136926822659</v>
      </c>
      <c r="K32" s="17">
        <v>0</v>
      </c>
      <c r="L32" s="17">
        <v>0</v>
      </c>
      <c r="M32" s="17">
        <v>136926822659</v>
      </c>
      <c r="N32" s="17">
        <v>0</v>
      </c>
      <c r="O32" s="17">
        <v>136926822659</v>
      </c>
      <c r="P32" s="17">
        <v>0</v>
      </c>
      <c r="Q32" s="17">
        <v>136926822659</v>
      </c>
      <c r="R32" s="17">
        <v>22349348308</v>
      </c>
      <c r="S32" s="17">
        <v>22349348308</v>
      </c>
      <c r="T32" s="14">
        <f t="shared" si="2"/>
        <v>0</v>
      </c>
      <c r="U32" s="15">
        <f t="shared" si="3"/>
        <v>1</v>
      </c>
      <c r="V32" s="15">
        <f t="shared" si="4"/>
        <v>0.16322111237225156</v>
      </c>
      <c r="W32" s="15">
        <f t="shared" si="5"/>
        <v>0.16322111237225156</v>
      </c>
      <c r="X32" s="2"/>
    </row>
    <row r="33" spans="1:24" ht="63.75" customHeight="1" thickTop="1" thickBot="1">
      <c r="A33" s="5" t="s">
        <v>9</v>
      </c>
      <c r="B33" s="5" t="s">
        <v>16</v>
      </c>
      <c r="C33" s="5" t="s">
        <v>22</v>
      </c>
      <c r="D33" s="5" t="s">
        <v>10</v>
      </c>
      <c r="E33" s="5" t="s">
        <v>53</v>
      </c>
      <c r="F33" s="5" t="s">
        <v>12</v>
      </c>
      <c r="G33" s="5" t="s">
        <v>13</v>
      </c>
      <c r="H33" s="5" t="s">
        <v>14</v>
      </c>
      <c r="I33" s="6" t="s">
        <v>54</v>
      </c>
      <c r="J33" s="17">
        <v>28670000000</v>
      </c>
      <c r="K33" s="17">
        <v>0</v>
      </c>
      <c r="L33" s="17">
        <v>0</v>
      </c>
      <c r="M33" s="17">
        <v>28670000000</v>
      </c>
      <c r="N33" s="17">
        <v>0</v>
      </c>
      <c r="O33" s="17">
        <v>28670000000</v>
      </c>
      <c r="P33" s="17">
        <v>0</v>
      </c>
      <c r="Q33" s="17">
        <v>28670000000</v>
      </c>
      <c r="R33" s="17">
        <v>0</v>
      </c>
      <c r="S33" s="17">
        <v>0</v>
      </c>
      <c r="T33" s="14">
        <f t="shared" si="2"/>
        <v>0</v>
      </c>
      <c r="U33" s="15">
        <f t="shared" si="3"/>
        <v>1</v>
      </c>
      <c r="V33" s="15">
        <f t="shared" si="4"/>
        <v>0</v>
      </c>
      <c r="W33" s="15">
        <f t="shared" si="5"/>
        <v>0</v>
      </c>
      <c r="X33" s="2"/>
    </row>
    <row r="34" spans="1:24" ht="75.75" customHeight="1" thickTop="1" thickBot="1">
      <c r="A34" s="5" t="s">
        <v>9</v>
      </c>
      <c r="B34" s="5" t="s">
        <v>16</v>
      </c>
      <c r="C34" s="5" t="s">
        <v>22</v>
      </c>
      <c r="D34" s="5" t="s">
        <v>10</v>
      </c>
      <c r="E34" s="5" t="s">
        <v>55</v>
      </c>
      <c r="F34" s="5" t="s">
        <v>12</v>
      </c>
      <c r="G34" s="5" t="s">
        <v>28</v>
      </c>
      <c r="H34" s="5" t="s">
        <v>29</v>
      </c>
      <c r="I34" s="6" t="s">
        <v>56</v>
      </c>
      <c r="J34" s="17">
        <v>30586800000</v>
      </c>
      <c r="K34" s="17">
        <v>0</v>
      </c>
      <c r="L34" s="17">
        <v>0</v>
      </c>
      <c r="M34" s="17">
        <v>30586800000</v>
      </c>
      <c r="N34" s="17">
        <v>0</v>
      </c>
      <c r="O34" s="17">
        <v>0</v>
      </c>
      <c r="P34" s="17">
        <v>30586800000</v>
      </c>
      <c r="Q34" s="17">
        <v>0</v>
      </c>
      <c r="R34" s="17">
        <v>0</v>
      </c>
      <c r="S34" s="17">
        <v>0</v>
      </c>
      <c r="T34" s="14">
        <f t="shared" si="2"/>
        <v>30586800000</v>
      </c>
      <c r="U34" s="15">
        <f t="shared" si="3"/>
        <v>0</v>
      </c>
      <c r="V34" s="15">
        <f t="shared" si="4"/>
        <v>0</v>
      </c>
      <c r="W34" s="15">
        <f t="shared" si="5"/>
        <v>0</v>
      </c>
      <c r="X34" s="2"/>
    </row>
    <row r="35" spans="1:24" ht="45" customHeight="1" thickTop="1" thickBot="1">
      <c r="A35" s="5" t="s">
        <v>9</v>
      </c>
      <c r="B35" s="5" t="s">
        <v>16</v>
      </c>
      <c r="C35" s="5" t="s">
        <v>22</v>
      </c>
      <c r="D35" s="5" t="s">
        <v>10</v>
      </c>
      <c r="E35" s="5" t="s">
        <v>57</v>
      </c>
      <c r="F35" s="5" t="s">
        <v>12</v>
      </c>
      <c r="G35" s="5" t="s">
        <v>13</v>
      </c>
      <c r="H35" s="5" t="s">
        <v>14</v>
      </c>
      <c r="I35" s="6" t="s">
        <v>58</v>
      </c>
      <c r="J35" s="17">
        <v>3000000000</v>
      </c>
      <c r="K35" s="17">
        <v>0</v>
      </c>
      <c r="L35" s="17">
        <v>0</v>
      </c>
      <c r="M35" s="17">
        <v>3000000000</v>
      </c>
      <c r="N35" s="17">
        <v>0</v>
      </c>
      <c r="O35" s="17">
        <v>3000000000</v>
      </c>
      <c r="P35" s="17">
        <v>0</v>
      </c>
      <c r="Q35" s="17">
        <v>3000000000</v>
      </c>
      <c r="R35" s="17">
        <v>0</v>
      </c>
      <c r="S35" s="17">
        <v>0</v>
      </c>
      <c r="T35" s="14">
        <f t="shared" si="2"/>
        <v>0</v>
      </c>
      <c r="U35" s="15">
        <f t="shared" si="3"/>
        <v>1</v>
      </c>
      <c r="V35" s="15">
        <f t="shared" si="4"/>
        <v>0</v>
      </c>
      <c r="W35" s="15">
        <f t="shared" si="5"/>
        <v>0</v>
      </c>
      <c r="X35" s="2"/>
    </row>
    <row r="36" spans="1:24" ht="45" customHeight="1" thickTop="1" thickBot="1">
      <c r="A36" s="7" t="s">
        <v>59</v>
      </c>
      <c r="B36" s="7"/>
      <c r="C36" s="7"/>
      <c r="D36" s="7"/>
      <c r="E36" s="7"/>
      <c r="F36" s="7"/>
      <c r="G36" s="7"/>
      <c r="H36" s="7"/>
      <c r="I36" s="8" t="s">
        <v>89</v>
      </c>
      <c r="J36" s="16">
        <f>SUM(J37:J58)</f>
        <v>188620000000</v>
      </c>
      <c r="K36" s="16">
        <f t="shared" ref="K36:S36" si="10">SUM(K37:K58)</f>
        <v>0</v>
      </c>
      <c r="L36" s="16">
        <f t="shared" si="10"/>
        <v>0</v>
      </c>
      <c r="M36" s="16">
        <f t="shared" si="10"/>
        <v>188620000000</v>
      </c>
      <c r="N36" s="16">
        <f t="shared" si="10"/>
        <v>0</v>
      </c>
      <c r="O36" s="16">
        <f t="shared" si="10"/>
        <v>160682933917.35999</v>
      </c>
      <c r="P36" s="16">
        <f t="shared" si="10"/>
        <v>27937066082.639999</v>
      </c>
      <c r="Q36" s="16">
        <f t="shared" si="10"/>
        <v>124124906352.5</v>
      </c>
      <c r="R36" s="16">
        <f t="shared" si="10"/>
        <v>537563106.5</v>
      </c>
      <c r="S36" s="16">
        <f t="shared" si="10"/>
        <v>470320294.5</v>
      </c>
      <c r="T36" s="32">
        <f t="shared" si="2"/>
        <v>64495093647.5</v>
      </c>
      <c r="U36" s="33">
        <f t="shared" si="3"/>
        <v>0.65806863722033715</v>
      </c>
      <c r="V36" s="33">
        <f t="shared" si="4"/>
        <v>2.8499793579684022E-3</v>
      </c>
      <c r="W36" s="33">
        <f t="shared" si="5"/>
        <v>2.4934805137313116E-3</v>
      </c>
      <c r="X36" s="2"/>
    </row>
    <row r="37" spans="1:24" ht="59.25" customHeight="1" thickTop="1" thickBot="1">
      <c r="A37" s="5" t="s">
        <v>59</v>
      </c>
      <c r="B37" s="5" t="s">
        <v>60</v>
      </c>
      <c r="C37" s="5" t="s">
        <v>61</v>
      </c>
      <c r="D37" s="5" t="s">
        <v>10</v>
      </c>
      <c r="E37" s="5"/>
      <c r="F37" s="5" t="s">
        <v>12</v>
      </c>
      <c r="G37" s="5" t="s">
        <v>13</v>
      </c>
      <c r="H37" s="5" t="s">
        <v>14</v>
      </c>
      <c r="I37" s="6" t="s">
        <v>62</v>
      </c>
      <c r="J37" s="17">
        <v>2548500000</v>
      </c>
      <c r="K37" s="17">
        <v>0</v>
      </c>
      <c r="L37" s="17">
        <v>0</v>
      </c>
      <c r="M37" s="17">
        <v>2548500000</v>
      </c>
      <c r="N37" s="17">
        <v>0</v>
      </c>
      <c r="O37" s="17">
        <v>2538857404</v>
      </c>
      <c r="P37" s="17">
        <v>9642596</v>
      </c>
      <c r="Q37" s="17">
        <v>2392555392.5</v>
      </c>
      <c r="R37" s="17">
        <v>179854300.5</v>
      </c>
      <c r="S37" s="17">
        <v>151417045.5</v>
      </c>
      <c r="T37" s="14">
        <f t="shared" si="2"/>
        <v>155944607.5</v>
      </c>
      <c r="U37" s="15">
        <f t="shared" si="3"/>
        <v>0.93880925740631749</v>
      </c>
      <c r="V37" s="15">
        <f t="shared" si="4"/>
        <v>7.057261153619776E-2</v>
      </c>
      <c r="W37" s="15">
        <f t="shared" si="5"/>
        <v>5.9414183048852265E-2</v>
      </c>
      <c r="X37" s="2"/>
    </row>
    <row r="38" spans="1:24" ht="66" customHeight="1" thickTop="1" thickBot="1">
      <c r="A38" s="5" t="s">
        <v>59</v>
      </c>
      <c r="B38" s="5" t="s">
        <v>60</v>
      </c>
      <c r="C38" s="5" t="s">
        <v>61</v>
      </c>
      <c r="D38" s="5" t="s">
        <v>10</v>
      </c>
      <c r="E38" s="5"/>
      <c r="F38" s="5" t="s">
        <v>12</v>
      </c>
      <c r="G38" s="5" t="s">
        <v>63</v>
      </c>
      <c r="H38" s="5" t="s">
        <v>14</v>
      </c>
      <c r="I38" s="6" t="s">
        <v>62</v>
      </c>
      <c r="J38" s="17">
        <v>2548500000</v>
      </c>
      <c r="K38" s="17">
        <v>0</v>
      </c>
      <c r="L38" s="17">
        <v>0</v>
      </c>
      <c r="M38" s="17">
        <v>2548500000</v>
      </c>
      <c r="N38" s="17">
        <v>0</v>
      </c>
      <c r="O38" s="17">
        <v>444852271.36000001</v>
      </c>
      <c r="P38" s="17">
        <v>2103647728.6400001</v>
      </c>
      <c r="Q38" s="17">
        <v>294498168</v>
      </c>
      <c r="R38" s="17">
        <v>0</v>
      </c>
      <c r="S38" s="17">
        <v>0</v>
      </c>
      <c r="T38" s="14">
        <f t="shared" si="2"/>
        <v>2254001832</v>
      </c>
      <c r="U38" s="15">
        <f t="shared" si="3"/>
        <v>0.11555745261918776</v>
      </c>
      <c r="V38" s="15">
        <f t="shared" si="4"/>
        <v>0</v>
      </c>
      <c r="W38" s="15">
        <f t="shared" si="5"/>
        <v>0</v>
      </c>
      <c r="X38" s="2"/>
    </row>
    <row r="39" spans="1:24" ht="57.75" customHeight="1" thickTop="1" thickBot="1">
      <c r="A39" s="5" t="s">
        <v>59</v>
      </c>
      <c r="B39" s="5" t="s">
        <v>64</v>
      </c>
      <c r="C39" s="5" t="s">
        <v>61</v>
      </c>
      <c r="D39" s="5" t="s">
        <v>10</v>
      </c>
      <c r="E39" s="5"/>
      <c r="F39" s="5" t="s">
        <v>12</v>
      </c>
      <c r="G39" s="5" t="s">
        <v>13</v>
      </c>
      <c r="H39" s="5" t="s">
        <v>14</v>
      </c>
      <c r="I39" s="6" t="s">
        <v>65</v>
      </c>
      <c r="J39" s="17">
        <v>3234883561</v>
      </c>
      <c r="K39" s="17">
        <v>0</v>
      </c>
      <c r="L39" s="17">
        <v>0</v>
      </c>
      <c r="M39" s="17">
        <v>3234883561</v>
      </c>
      <c r="N39" s="17">
        <v>0</v>
      </c>
      <c r="O39" s="17">
        <v>2000000000</v>
      </c>
      <c r="P39" s="17">
        <v>1234883561</v>
      </c>
      <c r="Q39" s="17">
        <v>2000000000</v>
      </c>
      <c r="R39" s="17">
        <v>0</v>
      </c>
      <c r="S39" s="17">
        <v>0</v>
      </c>
      <c r="T39" s="14">
        <f t="shared" si="2"/>
        <v>1234883561</v>
      </c>
      <c r="U39" s="15">
        <f t="shared" si="3"/>
        <v>0.61826027499479452</v>
      </c>
      <c r="V39" s="15">
        <f t="shared" si="4"/>
        <v>0</v>
      </c>
      <c r="W39" s="15">
        <f t="shared" si="5"/>
        <v>0</v>
      </c>
      <c r="X39" s="2"/>
    </row>
    <row r="40" spans="1:24" ht="56.25" customHeight="1" thickTop="1" thickBot="1">
      <c r="A40" s="5" t="s">
        <v>59</v>
      </c>
      <c r="B40" s="5" t="s">
        <v>64</v>
      </c>
      <c r="C40" s="5" t="s">
        <v>61</v>
      </c>
      <c r="D40" s="5" t="s">
        <v>10</v>
      </c>
      <c r="E40" s="5"/>
      <c r="F40" s="5" t="s">
        <v>12</v>
      </c>
      <c r="G40" s="5" t="s">
        <v>63</v>
      </c>
      <c r="H40" s="5" t="s">
        <v>14</v>
      </c>
      <c r="I40" s="6" t="s">
        <v>65</v>
      </c>
      <c r="J40" s="17">
        <v>9765116439</v>
      </c>
      <c r="K40" s="17">
        <v>0</v>
      </c>
      <c r="L40" s="17">
        <v>0</v>
      </c>
      <c r="M40" s="17">
        <v>9765116439</v>
      </c>
      <c r="N40" s="17">
        <v>0</v>
      </c>
      <c r="O40" s="17">
        <v>0</v>
      </c>
      <c r="P40" s="17">
        <v>9765116439</v>
      </c>
      <c r="Q40" s="17">
        <v>0</v>
      </c>
      <c r="R40" s="17">
        <v>0</v>
      </c>
      <c r="S40" s="17">
        <v>0</v>
      </c>
      <c r="T40" s="14">
        <f t="shared" si="2"/>
        <v>9765116439</v>
      </c>
      <c r="U40" s="15">
        <f t="shared" si="3"/>
        <v>0</v>
      </c>
      <c r="V40" s="15">
        <f t="shared" si="4"/>
        <v>0</v>
      </c>
      <c r="W40" s="15">
        <f t="shared" si="5"/>
        <v>0</v>
      </c>
      <c r="X40" s="2"/>
    </row>
    <row r="41" spans="1:24" ht="45" customHeight="1" thickTop="1" thickBot="1">
      <c r="A41" s="5" t="s">
        <v>59</v>
      </c>
      <c r="B41" s="5" t="s">
        <v>64</v>
      </c>
      <c r="C41" s="5" t="s">
        <v>61</v>
      </c>
      <c r="D41" s="5" t="s">
        <v>22</v>
      </c>
      <c r="E41" s="5"/>
      <c r="F41" s="5" t="s">
        <v>12</v>
      </c>
      <c r="G41" s="5" t="s">
        <v>13</v>
      </c>
      <c r="H41" s="5" t="s">
        <v>14</v>
      </c>
      <c r="I41" s="6" t="s">
        <v>66</v>
      </c>
      <c r="J41" s="17">
        <v>112832404731</v>
      </c>
      <c r="K41" s="17">
        <v>0</v>
      </c>
      <c r="L41" s="17">
        <v>0</v>
      </c>
      <c r="M41" s="17">
        <v>112832404731</v>
      </c>
      <c r="N41" s="17">
        <v>0</v>
      </c>
      <c r="O41" s="17">
        <v>112832404731</v>
      </c>
      <c r="P41" s="17">
        <v>0</v>
      </c>
      <c r="Q41" s="17">
        <v>112832404731</v>
      </c>
      <c r="R41" s="17">
        <v>0</v>
      </c>
      <c r="S41" s="17">
        <v>0</v>
      </c>
      <c r="T41" s="14">
        <f t="shared" si="2"/>
        <v>0</v>
      </c>
      <c r="U41" s="15">
        <f t="shared" si="3"/>
        <v>1</v>
      </c>
      <c r="V41" s="15">
        <f t="shared" si="4"/>
        <v>0</v>
      </c>
      <c r="W41" s="15">
        <f t="shared" si="5"/>
        <v>0</v>
      </c>
      <c r="X41" s="2"/>
    </row>
    <row r="42" spans="1:24" ht="45" customHeight="1" thickTop="1" thickBot="1">
      <c r="A42" s="5" t="s">
        <v>59</v>
      </c>
      <c r="B42" s="5" t="s">
        <v>64</v>
      </c>
      <c r="C42" s="5" t="s">
        <v>61</v>
      </c>
      <c r="D42" s="5" t="s">
        <v>25</v>
      </c>
      <c r="E42" s="5"/>
      <c r="F42" s="5" t="s">
        <v>12</v>
      </c>
      <c r="G42" s="5" t="s">
        <v>13</v>
      </c>
      <c r="H42" s="5" t="s">
        <v>14</v>
      </c>
      <c r="I42" s="6" t="s">
        <v>67</v>
      </c>
      <c r="J42" s="17">
        <v>550000000</v>
      </c>
      <c r="K42" s="17">
        <v>0</v>
      </c>
      <c r="L42" s="17">
        <v>0</v>
      </c>
      <c r="M42" s="17">
        <v>550000000</v>
      </c>
      <c r="N42" s="17">
        <v>0</v>
      </c>
      <c r="O42" s="17">
        <v>389225600</v>
      </c>
      <c r="P42" s="17">
        <v>160774400</v>
      </c>
      <c r="Q42" s="17">
        <v>389225600</v>
      </c>
      <c r="R42" s="17">
        <v>22136415</v>
      </c>
      <c r="S42" s="17">
        <v>21684818</v>
      </c>
      <c r="T42" s="14">
        <f t="shared" si="2"/>
        <v>160774400</v>
      </c>
      <c r="U42" s="15">
        <f t="shared" si="3"/>
        <v>0.70768290909090914</v>
      </c>
      <c r="V42" s="15">
        <f t="shared" si="4"/>
        <v>4.024802727272727E-2</v>
      </c>
      <c r="W42" s="15">
        <f t="shared" si="5"/>
        <v>3.9426941818181821E-2</v>
      </c>
      <c r="X42" s="2"/>
    </row>
    <row r="43" spans="1:24" ht="71.25" customHeight="1" thickTop="1" thickBot="1">
      <c r="A43" s="5" t="s">
        <v>59</v>
      </c>
      <c r="B43" s="5" t="s">
        <v>64</v>
      </c>
      <c r="C43" s="5" t="s">
        <v>61</v>
      </c>
      <c r="D43" s="5" t="s">
        <v>16</v>
      </c>
      <c r="E43" s="5"/>
      <c r="F43" s="5" t="s">
        <v>12</v>
      </c>
      <c r="G43" s="5" t="s">
        <v>13</v>
      </c>
      <c r="H43" s="5" t="s">
        <v>14</v>
      </c>
      <c r="I43" s="6" t="s">
        <v>68</v>
      </c>
      <c r="J43" s="17">
        <v>2154000000</v>
      </c>
      <c r="K43" s="17">
        <v>0</v>
      </c>
      <c r="L43" s="17">
        <v>0</v>
      </c>
      <c r="M43" s="17">
        <v>2154000000</v>
      </c>
      <c r="N43" s="17">
        <v>0</v>
      </c>
      <c r="O43" s="17">
        <v>764104500</v>
      </c>
      <c r="P43" s="17">
        <v>1389895500</v>
      </c>
      <c r="Q43" s="17">
        <v>100586000</v>
      </c>
      <c r="R43" s="17">
        <v>20287333</v>
      </c>
      <c r="S43" s="17">
        <v>20287333</v>
      </c>
      <c r="T43" s="14">
        <f t="shared" si="2"/>
        <v>2053414000</v>
      </c>
      <c r="U43" s="15">
        <f t="shared" si="3"/>
        <v>4.6697307335190341E-2</v>
      </c>
      <c r="V43" s="15">
        <f t="shared" si="4"/>
        <v>9.4184461467038075E-3</v>
      </c>
      <c r="W43" s="15">
        <f t="shared" si="5"/>
        <v>9.4184461467038075E-3</v>
      </c>
      <c r="X43" s="2"/>
    </row>
    <row r="44" spans="1:24" ht="63" customHeight="1" thickTop="1" thickBot="1">
      <c r="A44" s="5" t="s">
        <v>59</v>
      </c>
      <c r="B44" s="5" t="s">
        <v>64</v>
      </c>
      <c r="C44" s="5" t="s">
        <v>61</v>
      </c>
      <c r="D44" s="5" t="s">
        <v>18</v>
      </c>
      <c r="E44" s="5"/>
      <c r="F44" s="5" t="s">
        <v>12</v>
      </c>
      <c r="G44" s="5" t="s">
        <v>13</v>
      </c>
      <c r="H44" s="5" t="s">
        <v>14</v>
      </c>
      <c r="I44" s="6" t="s">
        <v>69</v>
      </c>
      <c r="J44" s="17">
        <v>500000000</v>
      </c>
      <c r="K44" s="17">
        <v>0</v>
      </c>
      <c r="L44" s="17">
        <v>0</v>
      </c>
      <c r="M44" s="17">
        <v>500000000</v>
      </c>
      <c r="N44" s="17">
        <v>0</v>
      </c>
      <c r="O44" s="17">
        <v>55000000</v>
      </c>
      <c r="P44" s="17">
        <v>445000000</v>
      </c>
      <c r="Q44" s="17">
        <v>55000000</v>
      </c>
      <c r="R44" s="17">
        <v>17117803</v>
      </c>
      <c r="S44" s="17">
        <v>15000000</v>
      </c>
      <c r="T44" s="14">
        <f t="shared" si="2"/>
        <v>445000000</v>
      </c>
      <c r="U44" s="15">
        <f t="shared" si="3"/>
        <v>0.11</v>
      </c>
      <c r="V44" s="15">
        <f t="shared" si="4"/>
        <v>3.4235606000000002E-2</v>
      </c>
      <c r="W44" s="15">
        <f t="shared" si="5"/>
        <v>0.03</v>
      </c>
      <c r="X44" s="2"/>
    </row>
    <row r="45" spans="1:24" ht="45" customHeight="1" thickTop="1" thickBot="1">
      <c r="A45" s="5" t="s">
        <v>59</v>
      </c>
      <c r="B45" s="5" t="s">
        <v>64</v>
      </c>
      <c r="C45" s="5" t="s">
        <v>61</v>
      </c>
      <c r="D45" s="5" t="s">
        <v>50</v>
      </c>
      <c r="E45" s="5"/>
      <c r="F45" s="5" t="s">
        <v>12</v>
      </c>
      <c r="G45" s="5" t="s">
        <v>13</v>
      </c>
      <c r="H45" s="5" t="s">
        <v>14</v>
      </c>
      <c r="I45" s="6" t="s">
        <v>70</v>
      </c>
      <c r="J45" s="17">
        <v>1500000000</v>
      </c>
      <c r="K45" s="17">
        <v>0</v>
      </c>
      <c r="L45" s="17">
        <v>0</v>
      </c>
      <c r="M45" s="17">
        <v>1500000000</v>
      </c>
      <c r="N45" s="17">
        <v>0</v>
      </c>
      <c r="O45" s="17">
        <v>500707759</v>
      </c>
      <c r="P45" s="17">
        <v>999292241</v>
      </c>
      <c r="Q45" s="17">
        <v>232703248</v>
      </c>
      <c r="R45" s="17">
        <v>16993401</v>
      </c>
      <c r="S45" s="17">
        <v>15000000</v>
      </c>
      <c r="T45" s="14">
        <f t="shared" si="2"/>
        <v>1267296752</v>
      </c>
      <c r="U45" s="15">
        <f t="shared" si="3"/>
        <v>0.15513549866666668</v>
      </c>
      <c r="V45" s="15">
        <f t="shared" si="4"/>
        <v>1.1328934000000001E-2</v>
      </c>
      <c r="W45" s="15">
        <f t="shared" si="5"/>
        <v>0.01</v>
      </c>
      <c r="X45" s="2"/>
    </row>
    <row r="46" spans="1:24" ht="45" customHeight="1" thickTop="1" thickBot="1">
      <c r="A46" s="5" t="s">
        <v>59</v>
      </c>
      <c r="B46" s="5" t="s">
        <v>64</v>
      </c>
      <c r="C46" s="5" t="s">
        <v>61</v>
      </c>
      <c r="D46" s="5" t="s">
        <v>50</v>
      </c>
      <c r="E46" s="5"/>
      <c r="F46" s="5" t="s">
        <v>12</v>
      </c>
      <c r="G46" s="5" t="s">
        <v>63</v>
      </c>
      <c r="H46" s="5" t="s">
        <v>14</v>
      </c>
      <c r="I46" s="6" t="s">
        <v>70</v>
      </c>
      <c r="J46" s="17">
        <v>1500000000</v>
      </c>
      <c r="K46" s="17">
        <v>0</v>
      </c>
      <c r="L46" s="17">
        <v>0</v>
      </c>
      <c r="M46" s="17">
        <v>1500000000</v>
      </c>
      <c r="N46" s="17">
        <v>0</v>
      </c>
      <c r="O46" s="17">
        <v>0</v>
      </c>
      <c r="P46" s="17">
        <v>1500000000</v>
      </c>
      <c r="Q46" s="17">
        <v>0</v>
      </c>
      <c r="R46" s="17">
        <v>0</v>
      </c>
      <c r="S46" s="17">
        <v>0</v>
      </c>
      <c r="T46" s="14">
        <f t="shared" si="2"/>
        <v>1500000000</v>
      </c>
      <c r="U46" s="15">
        <f t="shared" si="3"/>
        <v>0</v>
      </c>
      <c r="V46" s="15">
        <f t="shared" si="4"/>
        <v>0</v>
      </c>
      <c r="W46" s="15">
        <f t="shared" si="5"/>
        <v>0</v>
      </c>
      <c r="X46" s="2"/>
    </row>
    <row r="47" spans="1:24" ht="64.5" customHeight="1" thickTop="1" thickBot="1">
      <c r="A47" s="5" t="s">
        <v>59</v>
      </c>
      <c r="B47" s="5" t="s">
        <v>64</v>
      </c>
      <c r="C47" s="5" t="s">
        <v>61</v>
      </c>
      <c r="D47" s="5" t="s">
        <v>71</v>
      </c>
      <c r="E47" s="5"/>
      <c r="F47" s="5" t="s">
        <v>12</v>
      </c>
      <c r="G47" s="5" t="s">
        <v>13</v>
      </c>
      <c r="H47" s="5" t="s">
        <v>14</v>
      </c>
      <c r="I47" s="6" t="s">
        <v>72</v>
      </c>
      <c r="J47" s="17">
        <v>880000000</v>
      </c>
      <c r="K47" s="17">
        <v>0</v>
      </c>
      <c r="L47" s="17">
        <v>0</v>
      </c>
      <c r="M47" s="17">
        <v>880000000</v>
      </c>
      <c r="N47" s="17">
        <v>0</v>
      </c>
      <c r="O47" s="17">
        <v>467489569</v>
      </c>
      <c r="P47" s="17">
        <v>412510431</v>
      </c>
      <c r="Q47" s="17">
        <v>192029215</v>
      </c>
      <c r="R47" s="17">
        <v>24196533</v>
      </c>
      <c r="S47" s="17">
        <v>18659000</v>
      </c>
      <c r="T47" s="14">
        <f t="shared" si="2"/>
        <v>687970785</v>
      </c>
      <c r="U47" s="15">
        <f t="shared" si="3"/>
        <v>0.21821501704545454</v>
      </c>
      <c r="V47" s="15">
        <f t="shared" si="4"/>
        <v>2.7496060227272728E-2</v>
      </c>
      <c r="W47" s="15">
        <f t="shared" si="5"/>
        <v>2.1203409090909092E-2</v>
      </c>
      <c r="X47" s="2"/>
    </row>
    <row r="48" spans="1:24" ht="45" customHeight="1" thickTop="1" thickBot="1">
      <c r="A48" s="5" t="s">
        <v>59</v>
      </c>
      <c r="B48" s="5" t="s">
        <v>64</v>
      </c>
      <c r="C48" s="5" t="s">
        <v>61</v>
      </c>
      <c r="D48" s="5" t="s">
        <v>42</v>
      </c>
      <c r="E48" s="5"/>
      <c r="F48" s="5" t="s">
        <v>12</v>
      </c>
      <c r="G48" s="5" t="s">
        <v>13</v>
      </c>
      <c r="H48" s="5" t="s">
        <v>14</v>
      </c>
      <c r="I48" s="6" t="s">
        <v>73</v>
      </c>
      <c r="J48" s="17">
        <v>2000000000</v>
      </c>
      <c r="K48" s="17">
        <v>0</v>
      </c>
      <c r="L48" s="17">
        <v>0</v>
      </c>
      <c r="M48" s="17">
        <v>2000000000</v>
      </c>
      <c r="N48" s="17">
        <v>0</v>
      </c>
      <c r="O48" s="17">
        <v>378056328</v>
      </c>
      <c r="P48" s="17">
        <v>1621943672</v>
      </c>
      <c r="Q48" s="17">
        <v>378046891</v>
      </c>
      <c r="R48" s="17">
        <v>25890694</v>
      </c>
      <c r="S48" s="17">
        <v>25208361</v>
      </c>
      <c r="T48" s="14">
        <f t="shared" si="2"/>
        <v>1621953109</v>
      </c>
      <c r="U48" s="15">
        <f t="shared" si="3"/>
        <v>0.1890234455</v>
      </c>
      <c r="V48" s="15">
        <f t="shared" si="4"/>
        <v>1.2945346999999999E-2</v>
      </c>
      <c r="W48" s="15">
        <f t="shared" si="5"/>
        <v>1.2604180499999999E-2</v>
      </c>
      <c r="X48" s="2"/>
    </row>
    <row r="49" spans="1:24" ht="45" customHeight="1" thickTop="1" thickBot="1">
      <c r="A49" s="5" t="s">
        <v>59</v>
      </c>
      <c r="B49" s="5" t="s">
        <v>64</v>
      </c>
      <c r="C49" s="5" t="s">
        <v>61</v>
      </c>
      <c r="D49" s="5" t="s">
        <v>20</v>
      </c>
      <c r="E49" s="5"/>
      <c r="F49" s="5" t="s">
        <v>12</v>
      </c>
      <c r="G49" s="5" t="s">
        <v>13</v>
      </c>
      <c r="H49" s="5" t="s">
        <v>14</v>
      </c>
      <c r="I49" s="6" t="s">
        <v>74</v>
      </c>
      <c r="J49" s="17">
        <v>3667681196</v>
      </c>
      <c r="K49" s="17">
        <v>0</v>
      </c>
      <c r="L49" s="17">
        <v>0</v>
      </c>
      <c r="M49" s="17">
        <v>3667681196</v>
      </c>
      <c r="N49" s="17">
        <v>0</v>
      </c>
      <c r="O49" s="17">
        <v>3441261039</v>
      </c>
      <c r="P49" s="17">
        <v>226420157</v>
      </c>
      <c r="Q49" s="17">
        <v>1986991521</v>
      </c>
      <c r="R49" s="17">
        <v>116625739</v>
      </c>
      <c r="S49" s="17">
        <v>99400224</v>
      </c>
      <c r="T49" s="14">
        <f t="shared" si="2"/>
        <v>1680689675</v>
      </c>
      <c r="U49" s="15">
        <f t="shared" si="3"/>
        <v>0.54175687984196319</v>
      </c>
      <c r="V49" s="15">
        <f t="shared" si="4"/>
        <v>3.1798221483152048E-2</v>
      </c>
      <c r="W49" s="15">
        <f t="shared" si="5"/>
        <v>2.7101653248490249E-2</v>
      </c>
      <c r="X49" s="2"/>
    </row>
    <row r="50" spans="1:24" ht="45" customHeight="1" thickTop="1" thickBot="1">
      <c r="A50" s="5" t="s">
        <v>59</v>
      </c>
      <c r="B50" s="5" t="s">
        <v>64</v>
      </c>
      <c r="C50" s="5" t="s">
        <v>61</v>
      </c>
      <c r="D50" s="5" t="s">
        <v>20</v>
      </c>
      <c r="E50" s="5"/>
      <c r="F50" s="5" t="s">
        <v>12</v>
      </c>
      <c r="G50" s="5" t="s">
        <v>63</v>
      </c>
      <c r="H50" s="5" t="s">
        <v>14</v>
      </c>
      <c r="I50" s="6" t="s">
        <v>74</v>
      </c>
      <c r="J50" s="17">
        <v>10197914073</v>
      </c>
      <c r="K50" s="17">
        <v>0</v>
      </c>
      <c r="L50" s="17">
        <v>0</v>
      </c>
      <c r="M50" s="17">
        <v>10197914073</v>
      </c>
      <c r="N50" s="17">
        <v>0</v>
      </c>
      <c r="O50" s="17">
        <v>7865595269</v>
      </c>
      <c r="P50" s="17">
        <v>2332318804</v>
      </c>
      <c r="Q50" s="17">
        <v>0</v>
      </c>
      <c r="R50" s="17">
        <v>0</v>
      </c>
      <c r="S50" s="17">
        <v>0</v>
      </c>
      <c r="T50" s="14">
        <f t="shared" si="2"/>
        <v>10197914073</v>
      </c>
      <c r="U50" s="15">
        <f t="shared" si="3"/>
        <v>0</v>
      </c>
      <c r="V50" s="15">
        <f t="shared" si="4"/>
        <v>0</v>
      </c>
      <c r="W50" s="15">
        <f t="shared" si="5"/>
        <v>0</v>
      </c>
      <c r="X50" s="2"/>
    </row>
    <row r="51" spans="1:24" ht="71.25" customHeight="1" thickTop="1" thickBot="1">
      <c r="A51" s="5" t="s">
        <v>59</v>
      </c>
      <c r="B51" s="5" t="s">
        <v>64</v>
      </c>
      <c r="C51" s="5" t="s">
        <v>61</v>
      </c>
      <c r="D51" s="5" t="s">
        <v>13</v>
      </c>
      <c r="E51" s="5"/>
      <c r="F51" s="5" t="s">
        <v>12</v>
      </c>
      <c r="G51" s="5" t="s">
        <v>13</v>
      </c>
      <c r="H51" s="5" t="s">
        <v>14</v>
      </c>
      <c r="I51" s="6" t="s">
        <v>75</v>
      </c>
      <c r="J51" s="17">
        <v>3734883562</v>
      </c>
      <c r="K51" s="17">
        <v>0</v>
      </c>
      <c r="L51" s="17">
        <v>0</v>
      </c>
      <c r="M51" s="17">
        <v>3734883562</v>
      </c>
      <c r="N51" s="17">
        <v>0</v>
      </c>
      <c r="O51" s="17">
        <v>3734883562</v>
      </c>
      <c r="P51" s="17">
        <v>0</v>
      </c>
      <c r="Q51" s="17">
        <v>0</v>
      </c>
      <c r="R51" s="17">
        <v>0</v>
      </c>
      <c r="S51" s="17">
        <v>0</v>
      </c>
      <c r="T51" s="14">
        <f t="shared" si="2"/>
        <v>3734883562</v>
      </c>
      <c r="U51" s="15">
        <f t="shared" si="3"/>
        <v>0</v>
      </c>
      <c r="V51" s="15">
        <f t="shared" si="4"/>
        <v>0</v>
      </c>
      <c r="W51" s="15">
        <f t="shared" si="5"/>
        <v>0</v>
      </c>
      <c r="X51" s="2"/>
    </row>
    <row r="52" spans="1:24" ht="69" customHeight="1" thickTop="1" thickBot="1">
      <c r="A52" s="5" t="s">
        <v>59</v>
      </c>
      <c r="B52" s="5" t="s">
        <v>64</v>
      </c>
      <c r="C52" s="5" t="s">
        <v>61</v>
      </c>
      <c r="D52" s="5" t="s">
        <v>13</v>
      </c>
      <c r="E52" s="5"/>
      <c r="F52" s="5" t="s">
        <v>12</v>
      </c>
      <c r="G52" s="5" t="s">
        <v>63</v>
      </c>
      <c r="H52" s="5" t="s">
        <v>14</v>
      </c>
      <c r="I52" s="6" t="s">
        <v>75</v>
      </c>
      <c r="J52" s="17">
        <v>10265116438</v>
      </c>
      <c r="K52" s="17">
        <v>0</v>
      </c>
      <c r="L52" s="17">
        <v>0</v>
      </c>
      <c r="M52" s="17">
        <v>10265116438</v>
      </c>
      <c r="N52" s="17">
        <v>0</v>
      </c>
      <c r="O52" s="17">
        <v>10265116438</v>
      </c>
      <c r="P52" s="17">
        <v>0</v>
      </c>
      <c r="Q52" s="17">
        <v>0</v>
      </c>
      <c r="R52" s="17">
        <v>0</v>
      </c>
      <c r="S52" s="17">
        <v>0</v>
      </c>
      <c r="T52" s="14">
        <f t="shared" si="2"/>
        <v>10265116438</v>
      </c>
      <c r="U52" s="15">
        <f t="shared" si="3"/>
        <v>0</v>
      </c>
      <c r="V52" s="15">
        <f t="shared" si="4"/>
        <v>0</v>
      </c>
      <c r="W52" s="15">
        <f t="shared" si="5"/>
        <v>0</v>
      </c>
      <c r="X52" s="2"/>
    </row>
    <row r="53" spans="1:24" ht="63.75" customHeight="1" thickTop="1" thickBot="1">
      <c r="A53" s="5" t="s">
        <v>59</v>
      </c>
      <c r="B53" s="5" t="s">
        <v>64</v>
      </c>
      <c r="C53" s="5" t="s">
        <v>61</v>
      </c>
      <c r="D53" s="5" t="s">
        <v>28</v>
      </c>
      <c r="E53" s="5"/>
      <c r="F53" s="5" t="s">
        <v>12</v>
      </c>
      <c r="G53" s="5" t="s">
        <v>13</v>
      </c>
      <c r="H53" s="5" t="s">
        <v>14</v>
      </c>
      <c r="I53" s="6" t="s">
        <v>76</v>
      </c>
      <c r="J53" s="17">
        <v>3354883562</v>
      </c>
      <c r="K53" s="17">
        <v>0</v>
      </c>
      <c r="L53" s="17">
        <v>0</v>
      </c>
      <c r="M53" s="17">
        <v>3354883562</v>
      </c>
      <c r="N53" s="17">
        <v>0</v>
      </c>
      <c r="O53" s="17">
        <v>3298677488</v>
      </c>
      <c r="P53" s="17">
        <v>56206074</v>
      </c>
      <c r="Q53" s="17">
        <v>497535352</v>
      </c>
      <c r="R53" s="17">
        <v>35134391</v>
      </c>
      <c r="S53" s="17">
        <v>27191205</v>
      </c>
      <c r="T53" s="14">
        <f t="shared" si="2"/>
        <v>2857348210</v>
      </c>
      <c r="U53" s="15">
        <f t="shared" si="3"/>
        <v>0.14830182413347195</v>
      </c>
      <c r="V53" s="15">
        <f t="shared" si="4"/>
        <v>1.0472611150490951E-2</v>
      </c>
      <c r="W53" s="15">
        <f t="shared" si="5"/>
        <v>8.1049623623271373E-3</v>
      </c>
      <c r="X53" s="2"/>
    </row>
    <row r="54" spans="1:24" ht="61.5" customHeight="1" thickTop="1" thickBot="1">
      <c r="A54" s="5" t="s">
        <v>59</v>
      </c>
      <c r="B54" s="5" t="s">
        <v>64</v>
      </c>
      <c r="C54" s="5" t="s">
        <v>61</v>
      </c>
      <c r="D54" s="5" t="s">
        <v>28</v>
      </c>
      <c r="E54" s="5"/>
      <c r="F54" s="5" t="s">
        <v>12</v>
      </c>
      <c r="G54" s="5" t="s">
        <v>63</v>
      </c>
      <c r="H54" s="5" t="s">
        <v>14</v>
      </c>
      <c r="I54" s="6" t="s">
        <v>76</v>
      </c>
      <c r="J54" s="17">
        <v>9885116438</v>
      </c>
      <c r="K54" s="17">
        <v>0</v>
      </c>
      <c r="L54" s="17">
        <v>0</v>
      </c>
      <c r="M54" s="17">
        <v>9885116438</v>
      </c>
      <c r="N54" s="17">
        <v>0</v>
      </c>
      <c r="O54" s="17">
        <v>8728000000</v>
      </c>
      <c r="P54" s="17">
        <v>1157116438</v>
      </c>
      <c r="Q54" s="17">
        <v>0</v>
      </c>
      <c r="R54" s="17">
        <v>0</v>
      </c>
      <c r="S54" s="17">
        <v>0</v>
      </c>
      <c r="T54" s="14">
        <f t="shared" si="2"/>
        <v>9885116438</v>
      </c>
      <c r="U54" s="15">
        <f t="shared" si="3"/>
        <v>0</v>
      </c>
      <c r="V54" s="15">
        <f t="shared" si="4"/>
        <v>0</v>
      </c>
      <c r="W54" s="15">
        <f t="shared" si="5"/>
        <v>0</v>
      </c>
      <c r="X54" s="2"/>
    </row>
    <row r="55" spans="1:24" ht="64.5" customHeight="1" thickTop="1" thickBot="1">
      <c r="A55" s="5" t="s">
        <v>59</v>
      </c>
      <c r="B55" s="5" t="s">
        <v>64</v>
      </c>
      <c r="C55" s="5" t="s">
        <v>61</v>
      </c>
      <c r="D55" s="5" t="s">
        <v>77</v>
      </c>
      <c r="E55" s="5"/>
      <c r="F55" s="5" t="s">
        <v>12</v>
      </c>
      <c r="G55" s="5" t="s">
        <v>13</v>
      </c>
      <c r="H55" s="5" t="s">
        <v>14</v>
      </c>
      <c r="I55" s="6" t="s">
        <v>78</v>
      </c>
      <c r="J55" s="17">
        <v>3000000000</v>
      </c>
      <c r="K55" s="17">
        <v>0</v>
      </c>
      <c r="L55" s="17">
        <v>0</v>
      </c>
      <c r="M55" s="17">
        <v>3000000000</v>
      </c>
      <c r="N55" s="17">
        <v>0</v>
      </c>
      <c r="O55" s="17">
        <v>1490977855</v>
      </c>
      <c r="P55" s="17">
        <v>1509022145</v>
      </c>
      <c r="Q55" s="17">
        <v>1414327920</v>
      </c>
      <c r="R55" s="17">
        <v>59163164</v>
      </c>
      <c r="S55" s="17">
        <v>56308975</v>
      </c>
      <c r="T55" s="14">
        <f t="shared" si="2"/>
        <v>1585672080</v>
      </c>
      <c r="U55" s="15">
        <f t="shared" si="3"/>
        <v>0.47144264000000002</v>
      </c>
      <c r="V55" s="15">
        <f t="shared" si="4"/>
        <v>1.9721054666666668E-2</v>
      </c>
      <c r="W55" s="15">
        <f t="shared" si="5"/>
        <v>1.8769658333333335E-2</v>
      </c>
      <c r="X55" s="2"/>
    </row>
    <row r="56" spans="1:24" ht="60" customHeight="1" thickTop="1" thickBot="1">
      <c r="A56" s="5" t="s">
        <v>59</v>
      </c>
      <c r="B56" s="5" t="s">
        <v>79</v>
      </c>
      <c r="C56" s="5" t="s">
        <v>61</v>
      </c>
      <c r="D56" s="5" t="s">
        <v>10</v>
      </c>
      <c r="E56" s="5"/>
      <c r="F56" s="5" t="s">
        <v>12</v>
      </c>
      <c r="G56" s="5" t="s">
        <v>13</v>
      </c>
      <c r="H56" s="5" t="s">
        <v>14</v>
      </c>
      <c r="I56" s="6" t="s">
        <v>80</v>
      </c>
      <c r="J56" s="17">
        <v>380000000</v>
      </c>
      <c r="K56" s="17">
        <v>0</v>
      </c>
      <c r="L56" s="17">
        <v>0</v>
      </c>
      <c r="M56" s="17">
        <v>380000000</v>
      </c>
      <c r="N56" s="17">
        <v>0</v>
      </c>
      <c r="O56" s="17">
        <v>183573919</v>
      </c>
      <c r="P56" s="17">
        <v>196426081</v>
      </c>
      <c r="Q56" s="17">
        <v>179581739</v>
      </c>
      <c r="R56" s="17">
        <v>5000000</v>
      </c>
      <c r="S56" s="17">
        <v>5000000</v>
      </c>
      <c r="T56" s="14">
        <f t="shared" si="2"/>
        <v>200418261</v>
      </c>
      <c r="U56" s="15">
        <f t="shared" si="3"/>
        <v>0.47258352368421053</v>
      </c>
      <c r="V56" s="15">
        <f t="shared" si="4"/>
        <v>1.3157894736842105E-2</v>
      </c>
      <c r="W56" s="15">
        <f t="shared" si="5"/>
        <v>1.3157894736842105E-2</v>
      </c>
      <c r="X56" s="2"/>
    </row>
    <row r="57" spans="1:24" ht="71.25" customHeight="1" thickTop="1" thickBot="1">
      <c r="A57" s="5" t="s">
        <v>59</v>
      </c>
      <c r="B57" s="5" t="s">
        <v>79</v>
      </c>
      <c r="C57" s="5" t="s">
        <v>61</v>
      </c>
      <c r="D57" s="5" t="s">
        <v>22</v>
      </c>
      <c r="E57" s="5"/>
      <c r="F57" s="5" t="s">
        <v>12</v>
      </c>
      <c r="G57" s="5" t="s">
        <v>13</v>
      </c>
      <c r="H57" s="5" t="s">
        <v>14</v>
      </c>
      <c r="I57" s="6" t="s">
        <v>81</v>
      </c>
      <c r="J57" s="17">
        <v>250000000</v>
      </c>
      <c r="K57" s="17">
        <v>0</v>
      </c>
      <c r="L57" s="17">
        <v>0</v>
      </c>
      <c r="M57" s="17">
        <v>250000000</v>
      </c>
      <c r="N57" s="17">
        <v>0</v>
      </c>
      <c r="O57" s="17">
        <v>78259908</v>
      </c>
      <c r="P57" s="17">
        <v>171740092</v>
      </c>
      <c r="Q57" s="17">
        <v>78259908</v>
      </c>
      <c r="R57" s="17">
        <v>15000000</v>
      </c>
      <c r="S57" s="17">
        <v>15000000</v>
      </c>
      <c r="T57" s="14">
        <f t="shared" si="2"/>
        <v>171740092</v>
      </c>
      <c r="U57" s="15">
        <f t="shared" si="3"/>
        <v>0.31303963200000001</v>
      </c>
      <c r="V57" s="15">
        <f t="shared" si="4"/>
        <v>0.06</v>
      </c>
      <c r="W57" s="15">
        <f t="shared" si="5"/>
        <v>0.06</v>
      </c>
      <c r="X57" s="2"/>
    </row>
    <row r="58" spans="1:24" ht="92.25" customHeight="1" thickTop="1">
      <c r="A58" s="21" t="s">
        <v>59</v>
      </c>
      <c r="B58" s="21" t="s">
        <v>82</v>
      </c>
      <c r="C58" s="21" t="s">
        <v>61</v>
      </c>
      <c r="D58" s="21" t="s">
        <v>10</v>
      </c>
      <c r="E58" s="21"/>
      <c r="F58" s="21" t="s">
        <v>12</v>
      </c>
      <c r="G58" s="21" t="s">
        <v>13</v>
      </c>
      <c r="H58" s="21" t="s">
        <v>14</v>
      </c>
      <c r="I58" s="22" t="s">
        <v>83</v>
      </c>
      <c r="J58" s="23">
        <v>3871000000</v>
      </c>
      <c r="K58" s="23">
        <v>0</v>
      </c>
      <c r="L58" s="23">
        <v>0</v>
      </c>
      <c r="M58" s="23">
        <v>3871000000</v>
      </c>
      <c r="N58" s="23">
        <v>0</v>
      </c>
      <c r="O58" s="23">
        <v>1225890277</v>
      </c>
      <c r="P58" s="23">
        <v>2645109723</v>
      </c>
      <c r="Q58" s="23">
        <v>1101160667</v>
      </c>
      <c r="R58" s="23">
        <v>163333</v>
      </c>
      <c r="S58" s="23">
        <v>163333</v>
      </c>
      <c r="T58" s="24">
        <f t="shared" si="2"/>
        <v>2769839333</v>
      </c>
      <c r="U58" s="25">
        <f t="shared" si="3"/>
        <v>0.28446413510720742</v>
      </c>
      <c r="V58" s="25">
        <f t="shared" si="4"/>
        <v>4.2194006716610696E-5</v>
      </c>
      <c r="W58" s="25">
        <f t="shared" si="5"/>
        <v>4.2194006716610696E-5</v>
      </c>
      <c r="X58" s="2"/>
    </row>
    <row r="59" spans="1:24" ht="42.75" customHeight="1">
      <c r="A59" s="26"/>
      <c r="B59" s="26"/>
      <c r="C59" s="26"/>
      <c r="D59" s="26"/>
      <c r="E59" s="26"/>
      <c r="F59" s="26"/>
      <c r="G59" s="26"/>
      <c r="H59" s="26"/>
      <c r="I59" s="27" t="s">
        <v>90</v>
      </c>
      <c r="J59" s="28">
        <f>+J6+J36</f>
        <v>538407660000</v>
      </c>
      <c r="K59" s="28">
        <f t="shared" ref="K59:S59" si="11">+K6+K36</f>
        <v>0</v>
      </c>
      <c r="L59" s="28">
        <f t="shared" si="11"/>
        <v>0</v>
      </c>
      <c r="M59" s="28">
        <f t="shared" si="11"/>
        <v>538407660000</v>
      </c>
      <c r="N59" s="28">
        <f t="shared" si="11"/>
        <v>0</v>
      </c>
      <c r="O59" s="28">
        <f t="shared" si="11"/>
        <v>401389344869.47998</v>
      </c>
      <c r="P59" s="28">
        <f t="shared" si="11"/>
        <v>137018315130.51999</v>
      </c>
      <c r="Q59" s="28">
        <f t="shared" si="11"/>
        <v>330731971144.62</v>
      </c>
      <c r="R59" s="28">
        <f t="shared" si="11"/>
        <v>44549894723.660004</v>
      </c>
      <c r="S59" s="28">
        <f t="shared" si="11"/>
        <v>39006472479.57</v>
      </c>
      <c r="T59" s="29">
        <f t="shared" si="2"/>
        <v>207675688855.38</v>
      </c>
      <c r="U59" s="30">
        <f t="shared" si="3"/>
        <v>0.61427798249493704</v>
      </c>
      <c r="V59" s="30">
        <f t="shared" si="4"/>
        <v>8.2743798116951012E-2</v>
      </c>
      <c r="W59" s="30">
        <f t="shared" si="5"/>
        <v>7.2447840878731184E-2</v>
      </c>
      <c r="X59" s="2"/>
    </row>
    <row r="60" spans="1:24" ht="14.25" customHeight="1">
      <c r="A60" s="12" t="s">
        <v>99</v>
      </c>
      <c r="B60" s="11"/>
      <c r="C60" s="11"/>
      <c r="D60" s="11"/>
      <c r="E60" s="11"/>
      <c r="F60" s="12"/>
      <c r="G60" s="12"/>
      <c r="H60" s="12"/>
      <c r="I60" s="12"/>
      <c r="J60" s="12"/>
      <c r="K60" s="12"/>
      <c r="L60" s="12"/>
      <c r="M60" s="11"/>
      <c r="N60" s="11"/>
      <c r="O60" s="11"/>
      <c r="P60" s="11"/>
      <c r="Q60" s="11"/>
      <c r="R60" s="11"/>
      <c r="U60" s="2"/>
      <c r="V60" s="2"/>
      <c r="W60" s="2"/>
      <c r="X60" s="2"/>
    </row>
    <row r="61" spans="1:24" ht="13.5" customHeight="1">
      <c r="A61" s="12" t="s">
        <v>100</v>
      </c>
      <c r="B61" s="11"/>
      <c r="C61" s="11"/>
      <c r="D61" s="11"/>
      <c r="E61" s="11"/>
      <c r="F61" s="12"/>
      <c r="G61" s="12"/>
      <c r="H61" s="12"/>
      <c r="I61" s="12"/>
      <c r="J61" s="12"/>
      <c r="K61" s="12"/>
      <c r="L61" s="12"/>
      <c r="M61" s="11"/>
      <c r="N61" s="11"/>
      <c r="O61" s="11"/>
      <c r="P61" s="11"/>
      <c r="Q61" s="11"/>
      <c r="R61" s="11"/>
      <c r="U61" s="2"/>
      <c r="V61" s="2"/>
      <c r="W61" s="2"/>
      <c r="X61" s="2"/>
    </row>
    <row r="62" spans="1:24">
      <c r="A62" s="12" t="s">
        <v>101</v>
      </c>
      <c r="B62" s="11"/>
      <c r="C62" s="11"/>
      <c r="D62" s="11"/>
      <c r="E62" s="11"/>
      <c r="F62" s="12"/>
      <c r="G62" s="12"/>
      <c r="H62" s="12"/>
      <c r="I62" s="12"/>
      <c r="J62" s="12"/>
      <c r="K62" s="12"/>
      <c r="L62" s="12"/>
      <c r="M62" s="11"/>
      <c r="N62" s="11"/>
      <c r="O62" s="11"/>
      <c r="P62" s="11"/>
      <c r="Q62" s="11"/>
      <c r="R62" s="11"/>
      <c r="U62" s="2"/>
      <c r="V62" s="2"/>
      <c r="W62" s="2"/>
      <c r="X62" s="2"/>
    </row>
    <row r="63" spans="1:24">
      <c r="U63" s="2"/>
      <c r="V63" s="2"/>
      <c r="W63" s="2"/>
      <c r="X63" s="2"/>
    </row>
    <row r="64" spans="1:24">
      <c r="U64" s="2"/>
      <c r="V64" s="2"/>
      <c r="W64" s="2"/>
      <c r="X64" s="2"/>
    </row>
    <row r="65" spans="21:24">
      <c r="U65" s="2"/>
      <c r="V65" s="2"/>
      <c r="W65" s="2"/>
      <c r="X65" s="2"/>
    </row>
    <row r="66" spans="21:24">
      <c r="U66" s="2"/>
      <c r="V66" s="2"/>
      <c r="W66" s="2"/>
      <c r="X66" s="2"/>
    </row>
    <row r="67" spans="21:24">
      <c r="U67" s="2"/>
      <c r="V67" s="2"/>
      <c r="W67" s="2"/>
      <c r="X67" s="2"/>
    </row>
    <row r="68" spans="21:24">
      <c r="U68" s="2"/>
      <c r="V68" s="2"/>
      <c r="W68" s="2"/>
      <c r="X68" s="2"/>
    </row>
    <row r="69" spans="21:24">
      <c r="U69" s="2"/>
      <c r="V69" s="2"/>
      <c r="W69" s="2"/>
      <c r="X69" s="2"/>
    </row>
    <row r="70" spans="21:24">
      <c r="U70" s="2"/>
      <c r="V70" s="2"/>
      <c r="W70" s="2"/>
      <c r="X70" s="2"/>
    </row>
    <row r="71" spans="21:24">
      <c r="U71" s="2"/>
      <c r="V71" s="2"/>
      <c r="W71" s="2"/>
      <c r="X71" s="2"/>
    </row>
    <row r="72" spans="21:24">
      <c r="U72" s="2"/>
      <c r="V72" s="2"/>
      <c r="W72" s="2"/>
      <c r="X72" s="2"/>
    </row>
    <row r="73" spans="21:24">
      <c r="U73" s="2"/>
      <c r="V73" s="2"/>
      <c r="W73" s="2"/>
      <c r="X73" s="2"/>
    </row>
    <row r="74" spans="21:24">
      <c r="U74" s="2"/>
      <c r="V74" s="2"/>
      <c r="W74" s="2"/>
      <c r="X74" s="2"/>
    </row>
    <row r="75" spans="21:24">
      <c r="U75" s="2"/>
      <c r="V75" s="2"/>
      <c r="W75" s="2"/>
      <c r="X75" s="2"/>
    </row>
    <row r="76" spans="21:24">
      <c r="U76" s="2"/>
      <c r="V76" s="2"/>
      <c r="W76" s="2"/>
      <c r="X76" s="2"/>
    </row>
    <row r="77" spans="21:24">
      <c r="U77" s="2"/>
      <c r="V77" s="2"/>
      <c r="W77" s="2"/>
      <c r="X77" s="2"/>
    </row>
    <row r="78" spans="21:24">
      <c r="U78" s="2"/>
      <c r="V78" s="2"/>
      <c r="W78" s="2"/>
      <c r="X78" s="2"/>
    </row>
    <row r="79" spans="21:24">
      <c r="U79" s="2"/>
      <c r="V79" s="2"/>
      <c r="W79" s="2"/>
      <c r="X79" s="2"/>
    </row>
    <row r="80" spans="21:24">
      <c r="U80" s="2"/>
      <c r="V80" s="2"/>
      <c r="W80" s="2"/>
      <c r="X80" s="2"/>
    </row>
    <row r="81" spans="21:24">
      <c r="U81" s="2"/>
      <c r="V81" s="2"/>
      <c r="W81" s="2"/>
      <c r="X81" s="2"/>
    </row>
    <row r="82" spans="21:24">
      <c r="U82" s="2"/>
      <c r="V82" s="2"/>
      <c r="W82" s="2"/>
      <c r="X82" s="2"/>
    </row>
    <row r="83" spans="21:24">
      <c r="U83" s="2"/>
      <c r="V83" s="2"/>
      <c r="W83" s="2"/>
      <c r="X83" s="2"/>
    </row>
    <row r="84" spans="21:24">
      <c r="U84" s="2"/>
      <c r="V84" s="2"/>
      <c r="W84" s="2"/>
      <c r="X84" s="2"/>
    </row>
    <row r="85" spans="21:24">
      <c r="U85" s="2"/>
      <c r="V85" s="2"/>
      <c r="W85" s="2"/>
      <c r="X85" s="2"/>
    </row>
    <row r="86" spans="21:24">
      <c r="U86" s="2"/>
      <c r="V86" s="2"/>
      <c r="W86" s="2"/>
      <c r="X86" s="2"/>
    </row>
    <row r="87" spans="21:24">
      <c r="U87" s="2"/>
      <c r="V87" s="2"/>
      <c r="W87" s="2"/>
      <c r="X87" s="2"/>
    </row>
    <row r="88" spans="21:24">
      <c r="U88" s="2"/>
      <c r="V88" s="2"/>
      <c r="W88" s="2"/>
      <c r="X88" s="2"/>
    </row>
    <row r="89" spans="21:24">
      <c r="U89" s="2"/>
      <c r="V89" s="2"/>
      <c r="W89" s="2"/>
      <c r="X89" s="2"/>
    </row>
    <row r="90" spans="21:24">
      <c r="U90" s="2"/>
      <c r="V90" s="2"/>
      <c r="W90" s="2"/>
      <c r="X90" s="2"/>
    </row>
    <row r="91" spans="21:24">
      <c r="U91" s="2"/>
      <c r="V91" s="2"/>
      <c r="W91" s="2"/>
      <c r="X91" s="2"/>
    </row>
    <row r="92" spans="21:24">
      <c r="U92" s="2"/>
      <c r="V92" s="2"/>
      <c r="W92" s="2"/>
      <c r="X92" s="2"/>
    </row>
    <row r="93" spans="21:24">
      <c r="U93" s="2"/>
      <c r="V93" s="2"/>
      <c r="W93" s="2"/>
      <c r="X93" s="2"/>
    </row>
  </sheetData>
  <mergeCells count="4">
    <mergeCell ref="A1:W1"/>
    <mergeCell ref="A2:W2"/>
    <mergeCell ref="A3:W3"/>
    <mergeCell ref="T4:W4"/>
  </mergeCells>
  <printOptions horizontalCentered="1"/>
  <pageMargins left="0.78740157480314965" right="0.19685039370078741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2017-03-06T15:10:31Z</cp:lastPrinted>
  <dcterms:created xsi:type="dcterms:W3CDTF">2017-03-01T21:03:09Z</dcterms:created>
  <dcterms:modified xsi:type="dcterms:W3CDTF">2017-03-06T16:01:43Z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