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ENERO\PDF\"/>
    </mc:Choice>
  </mc:AlternateContent>
  <bookViews>
    <workbookView xWindow="240" yWindow="120" windowWidth="18060" windowHeight="7050"/>
  </bookViews>
  <sheets>
    <sheet name="ENERO 2017" sheetId="1" r:id="rId1"/>
  </sheets>
  <definedNames>
    <definedName name="_xlnm.Print_Titles" localSheetId="0">'ENERO 2017'!$5:$5</definedName>
  </definedNames>
  <calcPr calcId="152511"/>
</workbook>
</file>

<file path=xl/calcChain.xml><?xml version="1.0" encoding="utf-8"?>
<calcChain xmlns="http://schemas.openxmlformats.org/spreadsheetml/2006/main">
  <c r="V58" i="1" l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36" i="1"/>
  <c r="Q36" i="1"/>
  <c r="P36" i="1"/>
  <c r="O36" i="1"/>
  <c r="N36" i="1"/>
  <c r="M36" i="1"/>
  <c r="L36" i="1"/>
  <c r="K36" i="1"/>
  <c r="J36" i="1"/>
  <c r="R31" i="1"/>
  <c r="Q31" i="1"/>
  <c r="P31" i="1"/>
  <c r="O31" i="1"/>
  <c r="N31" i="1"/>
  <c r="M31" i="1"/>
  <c r="L31" i="1"/>
  <c r="K31" i="1"/>
  <c r="J31" i="1"/>
  <c r="R18" i="1"/>
  <c r="Q18" i="1"/>
  <c r="P18" i="1"/>
  <c r="O18" i="1"/>
  <c r="N18" i="1"/>
  <c r="M18" i="1"/>
  <c r="L18" i="1"/>
  <c r="K18" i="1"/>
  <c r="J18" i="1"/>
  <c r="R14" i="1"/>
  <c r="Q14" i="1"/>
  <c r="P14" i="1"/>
  <c r="O14" i="1"/>
  <c r="N14" i="1"/>
  <c r="M14" i="1"/>
  <c r="L14" i="1"/>
  <c r="K14" i="1"/>
  <c r="J14" i="1"/>
  <c r="R7" i="1"/>
  <c r="Q7" i="1"/>
  <c r="P7" i="1"/>
  <c r="O7" i="1"/>
  <c r="N7" i="1"/>
  <c r="M7" i="1"/>
  <c r="L7" i="1"/>
  <c r="K7" i="1"/>
  <c r="J7" i="1"/>
  <c r="T31" i="1" l="1"/>
  <c r="S36" i="1"/>
  <c r="U7" i="1"/>
  <c r="V7" i="1"/>
  <c r="S14" i="1"/>
  <c r="V36" i="1"/>
  <c r="U36" i="1"/>
  <c r="J17" i="1"/>
  <c r="J6" i="1" s="1"/>
  <c r="J59" i="1" s="1"/>
  <c r="V18" i="1"/>
  <c r="T7" i="1"/>
  <c r="U18" i="1"/>
  <c r="T18" i="1"/>
  <c r="T36" i="1"/>
  <c r="U14" i="1"/>
  <c r="U31" i="1"/>
  <c r="T14" i="1"/>
  <c r="S31" i="1"/>
  <c r="M17" i="1"/>
  <c r="P17" i="1"/>
  <c r="K17" i="1"/>
  <c r="K6" i="1" s="1"/>
  <c r="K59" i="1" s="1"/>
  <c r="N17" i="1"/>
  <c r="N6" i="1" s="1"/>
  <c r="N59" i="1" s="1"/>
  <c r="R17" i="1"/>
  <c r="V17" i="1" s="1"/>
  <c r="V14" i="1"/>
  <c r="V31" i="1"/>
  <c r="Q17" i="1"/>
  <c r="L17" i="1"/>
  <c r="L6" i="1" s="1"/>
  <c r="L59" i="1" s="1"/>
  <c r="O17" i="1"/>
  <c r="O6" i="1" s="1"/>
  <c r="O59" i="1" s="1"/>
  <c r="S7" i="1"/>
  <c r="S18" i="1"/>
  <c r="T17" i="1" l="1"/>
  <c r="S17" i="1"/>
  <c r="P6" i="1"/>
  <c r="R6" i="1"/>
  <c r="M6" i="1"/>
  <c r="Q6" i="1"/>
  <c r="U17" i="1"/>
  <c r="T6" i="1" l="1"/>
  <c r="P59" i="1"/>
  <c r="U6" i="1"/>
  <c r="Q59" i="1"/>
  <c r="S6" i="1"/>
  <c r="M59" i="1"/>
  <c r="S59" i="1" s="1"/>
  <c r="V6" i="1"/>
  <c r="R59" i="1"/>
  <c r="V59" i="1" l="1"/>
  <c r="U59" i="1"/>
  <c r="T59" i="1"/>
</calcChain>
</file>

<file path=xl/sharedStrings.xml><?xml version="1.0" encoding="utf-8"?>
<sst xmlns="http://schemas.openxmlformats.org/spreadsheetml/2006/main" count="432" uniqueCount="112">
  <si>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</si>
  <si>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</si>
  <si>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</si>
  <si>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</si>
  <si>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</si>
  <si>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</si>
  <si>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</si>
  <si>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</si>
  <si>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</si>
  <si>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</si>
  <si>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</si>
  <si>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</si>
  <si>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</si>
  <si>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</si>
  <si>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</si>
  <si>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</si>
  <si>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</si>
  <si>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</si>
  <si>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</si>
  <si>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</si>
  <si>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</si>
  <si>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</si>
  <si>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</si>
  <si>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</si>
  <si>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</si>
  <si>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</si>
  <si>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</si>
  <si>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</si>
  <si>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</si>
  <si>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</si>
  <si>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</si>
  <si>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</si>
  <si>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</si>
  <si>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</si>
  <si>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</si>
  <si>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</si>
  <si>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</si>
  <si>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</si>
  <si>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</si>
  <si>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</si>
  <si>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</si>
  <si>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</si>
  <si>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</si>
  <si>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</si>
  <si>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</si>
  <si>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</si>
  <si>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</si>
  <si>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</si>
  <si>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</si>
  <si>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</si>
  <si>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</si>
  <si>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</si>
  <si>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</si>
  <si>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</si>
  <si>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</si>
  <si>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</si>
  <si>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</si>
  <si>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</si>
  <si>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</si>
  <si>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</si>
  <si>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</si>
  <si>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</si>
  <si>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</si>
  <si>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</si>
  <si>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</si>
  <si>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</si>
  <si>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</si>
  <si>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</si>
  <si>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</si>
  <si>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</si>
  <si>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</si>
  <si>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</si>
  <si>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</si>
  <si>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</si>
  <si>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</si>
  <si>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</si>
  <si>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</si>
  <si>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</si>
  <si>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</si>
  <si>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</si>
  <si>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</si>
  <si>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</si>
  <si>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</si>
  <si>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</si>
  <si>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</si>
  <si>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</si>
  <si>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</si>
  <si>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</si>
  <si>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</si>
  <si>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</si>
  <si>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</si>
  <si>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</si>
  <si>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</si>
  <si>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GASTOS DE PERSONAL</t>
  </si>
  <si>
    <t>GASTOS DE FUNCIONAMIENTO</t>
  </si>
  <si>
    <t>GASTOS GENERALES</t>
  </si>
  <si>
    <t>TRANSFERENCIAS CORRIENTES</t>
  </si>
  <si>
    <t>TRANSFERENCIAS.</t>
  </si>
  <si>
    <t>TRANSFERENCIAS DE CAPITAL</t>
  </si>
  <si>
    <t xml:space="preserve">GASTOS DE INVERSION </t>
  </si>
  <si>
    <t>TOTAL PRESUPUESTO A+C</t>
  </si>
  <si>
    <t>APROPIACION SIN COMPROMETER</t>
  </si>
  <si>
    <t>MINISTERIO DE COMERCIO INDUSTRIA Y TURISMO</t>
  </si>
  <si>
    <t>EJECUCIÓN PRESUPUESTAL ACUMULADA CON CORTE AL 31 DE ENERO DE 2017</t>
  </si>
  <si>
    <t xml:space="preserve">UNIDAD EJECUTORA - 3501-01 GESTIÓN GENERAL </t>
  </si>
  <si>
    <t>COMP /APR</t>
  </si>
  <si>
    <t>OBLIG /APR</t>
  </si>
  <si>
    <t>PAGO /APR</t>
  </si>
  <si>
    <t>GENERADO : FEBRERO 01 DE 2017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</si>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</sst>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10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4" fontId="4" fillId="2" borderId="1" xfId="0" applyNumberFormat="1" applyFont="1" applyFill="1" applyBorder="1" applyAlignment="1">
      <alignment horizontal="centerContinuous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0" applyNumberFormat="1" applyFont="1" applyFill="1" applyBorder="1" applyAlignment="1">
      <alignment horizontal="right" vertical="center" wrapText="1" readingOrder="1"/>
    </xf>
    <xf numFmtId="10" fontId="1" fillId="2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>
      <alignment horizontal="left" vertical="center" wrapText="1" readingOrder="1"/>
    </xf>
    <xf numFmtId="164" fontId="2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 readingOrder="1"/>
    </xf>
    <xf numFmtId="10" fontId="1" fillId="3" borderId="1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horizontal="righ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 readingOrder="1"/>
    </xf>
    <xf numFmtId="10" fontId="4" fillId="0" borderId="2" xfId="0" applyNumberFormat="1" applyFont="1" applyFill="1" applyBorder="1" applyAlignment="1">
      <alignment horizontal="right" vertical="center" wrapText="1" readingOrder="1"/>
    </xf>
    <xf numFmtId="10" fontId="1" fillId="0" borderId="2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2" fillId="3" borderId="4" xfId="0" applyNumberFormat="1" applyFont="1" applyFill="1" applyBorder="1" applyAlignment="1">
      <alignment horizontal="left" vertical="center" wrapText="1" readingOrder="1"/>
    </xf>
    <xf numFmtId="164" fontId="2" fillId="3" borderId="4" xfId="0" applyNumberFormat="1" applyFont="1" applyFill="1" applyBorder="1" applyAlignment="1">
      <alignment horizontal="right" vertical="center" wrapText="1" readingOrder="1"/>
    </xf>
    <xf numFmtId="165" fontId="4" fillId="3" borderId="4" xfId="0" applyNumberFormat="1" applyFont="1" applyFill="1" applyBorder="1" applyAlignment="1">
      <alignment horizontal="right" vertical="center" wrapText="1" readingOrder="1"/>
    </xf>
    <xf numFmtId="10" fontId="4" fillId="3" borderId="4" xfId="0" applyNumberFormat="1" applyFont="1" applyFill="1" applyBorder="1" applyAlignment="1">
      <alignment horizontal="right" vertical="center" wrapText="1" readingOrder="1"/>
    </xf>
    <xf numFmtId="10" fontId="1" fillId="3" borderId="4" xfId="0" applyNumberFormat="1" applyFont="1" applyFill="1" applyBorder="1" applyAlignment="1">
      <alignment horizontal="right" vertical="center" wrapText="1"/>
    </xf>
    <xf numFmtId="10" fontId="1" fillId="3" borderId="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showGridLines="0" tabSelected="1" workbookViewId="0">
      <selection activeCell="V17" sqref="V17"/>
    </sheetView>
  </sheetViews>
  <sheetFormatPr baseColWidth="10" defaultRowHeight="15" x14ac:dyDescent="0.25"/>
  <cols>
    <col min="1" max="1" width="4.5703125" customWidth="1"/>
    <col min="2" max="3" width="5.42578125" customWidth="1"/>
    <col min="4" max="4" width="4.140625" customWidth="1"/>
    <col min="5" max="5" width="4.28515625" customWidth="1"/>
    <col min="6" max="6" width="7" customWidth="1"/>
    <col min="7" max="7" width="4.85546875" customWidth="1"/>
    <col min="8" max="8" width="4.7109375" customWidth="1"/>
    <col min="9" max="9" width="27.5703125" customWidth="1"/>
    <col min="10" max="10" width="18.85546875" customWidth="1"/>
    <col min="11" max="11" width="14.85546875" customWidth="1"/>
    <col min="12" max="12" width="15" customWidth="1"/>
    <col min="13" max="13" width="17.140625" customWidth="1"/>
    <col min="14" max="14" width="17.42578125" customWidth="1"/>
    <col min="15" max="15" width="16.140625" customWidth="1"/>
    <col min="16" max="16" width="17.140625" customWidth="1"/>
    <col min="17" max="17" width="16.5703125" customWidth="1"/>
    <col min="18" max="18" width="14.85546875" customWidth="1"/>
    <col min="19" max="19" width="16.42578125" customWidth="1"/>
    <col min="20" max="20" width="7" customWidth="1"/>
    <col min="21" max="21" width="6.7109375" customWidth="1"/>
    <col min="22" max="22" width="6.5703125" customWidth="1"/>
  </cols>
  <sheetData>
    <row r="1" spans="1:23" x14ac:dyDescent="0.25">
      <c r="A1" s="43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3" x14ac:dyDescent="0.25">
      <c r="A2" s="43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 x14ac:dyDescent="0.25">
      <c r="A3" s="43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ht="15.75" thickBot="1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45" t="s">
        <v>108</v>
      </c>
      <c r="T4" s="45"/>
      <c r="U4" s="45"/>
      <c r="V4" s="45"/>
    </row>
    <row r="5" spans="1:23" ht="24.95" customHeight="1" thickTop="1" thickBot="1" x14ac:dyDescent="0.3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5" t="s">
        <v>101</v>
      </c>
      <c r="T5" s="15" t="s">
        <v>105</v>
      </c>
      <c r="U5" s="16" t="s">
        <v>106</v>
      </c>
      <c r="V5" s="15" t="s">
        <v>107</v>
      </c>
    </row>
    <row r="6" spans="1:23" ht="24.95" customHeight="1" thickTop="1" thickBot="1" x14ac:dyDescent="0.3">
      <c r="A6" s="3" t="s">
        <v>18</v>
      </c>
      <c r="B6" s="3"/>
      <c r="C6" s="3"/>
      <c r="D6" s="3"/>
      <c r="E6" s="3"/>
      <c r="F6" s="3"/>
      <c r="G6" s="3"/>
      <c r="H6" s="3"/>
      <c r="I6" s="4" t="s">
        <v>94</v>
      </c>
      <c r="J6" s="5">
        <f>+J7+J14+J17</f>
        <v>349787660000</v>
      </c>
      <c r="K6" s="5">
        <f t="shared" ref="K6:R6" si="0">+K7+K14+K17</f>
        <v>0</v>
      </c>
      <c r="L6" s="5">
        <f t="shared" si="0"/>
        <v>0</v>
      </c>
      <c r="M6" s="5">
        <f t="shared" si="0"/>
        <v>349787660000</v>
      </c>
      <c r="N6" s="5">
        <f t="shared" si="0"/>
        <v>224454190421.81</v>
      </c>
      <c r="O6" s="5">
        <f t="shared" si="0"/>
        <v>125333469578.19002</v>
      </c>
      <c r="P6" s="5">
        <f t="shared" si="0"/>
        <v>156797750302.64999</v>
      </c>
      <c r="Q6" s="5">
        <f t="shared" si="0"/>
        <v>19742142385.540001</v>
      </c>
      <c r="R6" s="5">
        <f t="shared" si="0"/>
        <v>8123123117.5900002</v>
      </c>
      <c r="S6" s="9">
        <f t="shared" ref="S6:S37" si="1">+M6-P6</f>
        <v>192989909697.35001</v>
      </c>
      <c r="T6" s="10">
        <f t="shared" ref="T6:T37" si="2">+P6/M6</f>
        <v>0.44826552858568536</v>
      </c>
      <c r="U6" s="11">
        <f t="shared" ref="U6:U37" si="3">+Q6/M6</f>
        <v>5.6440362663279779E-2</v>
      </c>
      <c r="V6" s="11">
        <f t="shared" ref="V6:V37" si="4">+R6/M6</f>
        <v>2.3223012262896869E-2</v>
      </c>
      <c r="W6" s="2"/>
    </row>
    <row r="7" spans="1:23" ht="24.95" customHeight="1" thickTop="1" thickBot="1" x14ac:dyDescent="0.3">
      <c r="A7" s="14" t="s">
        <v>18</v>
      </c>
      <c r="B7" s="14">
        <v>1</v>
      </c>
      <c r="C7" s="14"/>
      <c r="D7" s="14"/>
      <c r="E7" s="14"/>
      <c r="F7" s="14"/>
      <c r="G7" s="14"/>
      <c r="H7" s="14"/>
      <c r="I7" s="17" t="s">
        <v>93</v>
      </c>
      <c r="J7" s="18">
        <f>SUM(J8:J13)</f>
        <v>39677210000</v>
      </c>
      <c r="K7" s="18">
        <f t="shared" ref="K7:R7" si="5">SUM(K8:K13)</f>
        <v>0</v>
      </c>
      <c r="L7" s="18">
        <f t="shared" si="5"/>
        <v>0</v>
      </c>
      <c r="M7" s="18">
        <f t="shared" si="5"/>
        <v>39677210000</v>
      </c>
      <c r="N7" s="18">
        <f t="shared" si="5"/>
        <v>37909074449.610001</v>
      </c>
      <c r="O7" s="18">
        <f t="shared" si="5"/>
        <v>1768135550.3900001</v>
      </c>
      <c r="P7" s="18">
        <f t="shared" si="5"/>
        <v>7330538188.4899998</v>
      </c>
      <c r="Q7" s="18">
        <f t="shared" si="5"/>
        <v>1773794778.49</v>
      </c>
      <c r="R7" s="18">
        <f t="shared" si="5"/>
        <v>1755376277.46</v>
      </c>
      <c r="S7" s="19">
        <f t="shared" si="1"/>
        <v>32346671811.510002</v>
      </c>
      <c r="T7" s="20">
        <f t="shared" si="2"/>
        <v>0.18475437634072556</v>
      </c>
      <c r="U7" s="21">
        <f t="shared" si="3"/>
        <v>4.4705632742070324E-2</v>
      </c>
      <c r="V7" s="21">
        <f t="shared" si="4"/>
        <v>4.4241424169189317E-2</v>
      </c>
      <c r="W7" s="2"/>
    </row>
    <row r="8" spans="1:23" ht="24.95" customHeight="1" thickTop="1" thickBot="1" x14ac:dyDescent="0.3">
      <c r="A8" s="6" t="s">
        <v>18</v>
      </c>
      <c r="B8" s="6" t="s">
        <v>19</v>
      </c>
      <c r="C8" s="6" t="s">
        <v>20</v>
      </c>
      <c r="D8" s="6" t="s">
        <v>19</v>
      </c>
      <c r="E8" s="6" t="s">
        <v>19</v>
      </c>
      <c r="F8" s="6" t="s">
        <v>21</v>
      </c>
      <c r="G8" s="6" t="s">
        <v>22</v>
      </c>
      <c r="H8" s="6" t="s">
        <v>23</v>
      </c>
      <c r="I8" s="7" t="s">
        <v>24</v>
      </c>
      <c r="J8" s="8">
        <v>12822000000</v>
      </c>
      <c r="K8" s="8">
        <v>0</v>
      </c>
      <c r="L8" s="8">
        <v>0</v>
      </c>
      <c r="M8" s="8">
        <v>12822000000</v>
      </c>
      <c r="N8" s="8">
        <v>12722000000</v>
      </c>
      <c r="O8" s="8">
        <v>100000000</v>
      </c>
      <c r="P8" s="8">
        <v>866999356.35000002</v>
      </c>
      <c r="Q8" s="8">
        <v>866999356.35000002</v>
      </c>
      <c r="R8" s="8">
        <v>866999356.35000002</v>
      </c>
      <c r="S8" s="9">
        <f t="shared" si="1"/>
        <v>11955000643.65</v>
      </c>
      <c r="T8" s="10">
        <f t="shared" si="2"/>
        <v>6.7618106094992983E-2</v>
      </c>
      <c r="U8" s="11">
        <f t="shared" si="3"/>
        <v>6.7618106094992983E-2</v>
      </c>
      <c r="V8" s="11">
        <f t="shared" si="4"/>
        <v>6.7618106094992983E-2</v>
      </c>
      <c r="W8" s="2"/>
    </row>
    <row r="9" spans="1:23" ht="24.95" customHeight="1" thickTop="1" thickBot="1" x14ac:dyDescent="0.3">
      <c r="A9" s="6" t="s">
        <v>18</v>
      </c>
      <c r="B9" s="6" t="s">
        <v>19</v>
      </c>
      <c r="C9" s="6" t="s">
        <v>20</v>
      </c>
      <c r="D9" s="6" t="s">
        <v>19</v>
      </c>
      <c r="E9" s="6" t="s">
        <v>25</v>
      </c>
      <c r="F9" s="6" t="s">
        <v>21</v>
      </c>
      <c r="G9" s="6" t="s">
        <v>22</v>
      </c>
      <c r="H9" s="6" t="s">
        <v>23</v>
      </c>
      <c r="I9" s="7" t="s">
        <v>26</v>
      </c>
      <c r="J9" s="8">
        <v>2269700000</v>
      </c>
      <c r="K9" s="8">
        <v>0</v>
      </c>
      <c r="L9" s="8">
        <v>0</v>
      </c>
      <c r="M9" s="8">
        <v>2269700000</v>
      </c>
      <c r="N9" s="8">
        <v>2000000000</v>
      </c>
      <c r="O9" s="8">
        <v>269700000</v>
      </c>
      <c r="P9" s="8">
        <v>196120303.19</v>
      </c>
      <c r="Q9" s="8">
        <v>196120303.19</v>
      </c>
      <c r="R9" s="8">
        <v>196120303.19</v>
      </c>
      <c r="S9" s="9">
        <f t="shared" si="1"/>
        <v>2073579696.8099999</v>
      </c>
      <c r="T9" s="10">
        <f t="shared" si="2"/>
        <v>8.6408028898092251E-2</v>
      </c>
      <c r="U9" s="11">
        <f t="shared" si="3"/>
        <v>8.6408028898092251E-2</v>
      </c>
      <c r="V9" s="11">
        <f t="shared" si="4"/>
        <v>8.6408028898092251E-2</v>
      </c>
      <c r="W9" s="2"/>
    </row>
    <row r="10" spans="1:23" ht="24.95" customHeight="1" thickTop="1" thickBot="1" x14ac:dyDescent="0.3">
      <c r="A10" s="6" t="s">
        <v>18</v>
      </c>
      <c r="B10" s="6" t="s">
        <v>19</v>
      </c>
      <c r="C10" s="6" t="s">
        <v>20</v>
      </c>
      <c r="D10" s="6" t="s">
        <v>19</v>
      </c>
      <c r="E10" s="6" t="s">
        <v>27</v>
      </c>
      <c r="F10" s="6" t="s">
        <v>21</v>
      </c>
      <c r="G10" s="6" t="s">
        <v>22</v>
      </c>
      <c r="H10" s="6" t="s">
        <v>23</v>
      </c>
      <c r="I10" s="7" t="s">
        <v>28</v>
      </c>
      <c r="J10" s="8">
        <v>10089800000</v>
      </c>
      <c r="K10" s="8">
        <v>0</v>
      </c>
      <c r="L10" s="8">
        <v>0</v>
      </c>
      <c r="M10" s="8">
        <v>10089800000</v>
      </c>
      <c r="N10" s="8">
        <v>9939800000</v>
      </c>
      <c r="O10" s="8">
        <v>150000000</v>
      </c>
      <c r="P10" s="8">
        <v>542708060.01999998</v>
      </c>
      <c r="Q10" s="8">
        <v>542708060.01999998</v>
      </c>
      <c r="R10" s="8">
        <v>531795628.92000002</v>
      </c>
      <c r="S10" s="9">
        <f t="shared" si="1"/>
        <v>9547091939.9799995</v>
      </c>
      <c r="T10" s="10">
        <f t="shared" si="2"/>
        <v>5.3787791633134449E-2</v>
      </c>
      <c r="U10" s="11">
        <f t="shared" si="3"/>
        <v>5.3787791633134449E-2</v>
      </c>
      <c r="V10" s="11">
        <f t="shared" si="4"/>
        <v>5.2706260671172872E-2</v>
      </c>
      <c r="W10" s="2"/>
    </row>
    <row r="11" spans="1:23" ht="24.95" customHeight="1" thickTop="1" thickBot="1" x14ac:dyDescent="0.3">
      <c r="A11" s="6" t="s">
        <v>18</v>
      </c>
      <c r="B11" s="6" t="s">
        <v>19</v>
      </c>
      <c r="C11" s="6" t="s">
        <v>20</v>
      </c>
      <c r="D11" s="6" t="s">
        <v>19</v>
      </c>
      <c r="E11" s="6" t="s">
        <v>29</v>
      </c>
      <c r="F11" s="6" t="s">
        <v>21</v>
      </c>
      <c r="G11" s="6" t="s">
        <v>22</v>
      </c>
      <c r="H11" s="6" t="s">
        <v>23</v>
      </c>
      <c r="I11" s="7" t="s">
        <v>30</v>
      </c>
      <c r="J11" s="8">
        <v>540000000</v>
      </c>
      <c r="K11" s="8">
        <v>0</v>
      </c>
      <c r="L11" s="8">
        <v>0</v>
      </c>
      <c r="M11" s="8">
        <v>540000000</v>
      </c>
      <c r="N11" s="8">
        <v>490000000</v>
      </c>
      <c r="O11" s="8">
        <v>50000000</v>
      </c>
      <c r="P11" s="8">
        <v>7506069.9299999997</v>
      </c>
      <c r="Q11" s="8">
        <v>7506069.9299999997</v>
      </c>
      <c r="R11" s="8">
        <v>0</v>
      </c>
      <c r="S11" s="9">
        <f t="shared" si="1"/>
        <v>532493930.06999999</v>
      </c>
      <c r="T11" s="10">
        <f t="shared" si="2"/>
        <v>1.3900129499999999E-2</v>
      </c>
      <c r="U11" s="11">
        <f t="shared" si="3"/>
        <v>1.3900129499999999E-2</v>
      </c>
      <c r="V11" s="11">
        <f t="shared" si="4"/>
        <v>0</v>
      </c>
      <c r="W11" s="2"/>
    </row>
    <row r="12" spans="1:23" ht="24.95" customHeight="1" thickTop="1" thickBot="1" x14ac:dyDescent="0.3">
      <c r="A12" s="6" t="s">
        <v>18</v>
      </c>
      <c r="B12" s="6" t="s">
        <v>19</v>
      </c>
      <c r="C12" s="6" t="s">
        <v>20</v>
      </c>
      <c r="D12" s="6" t="s">
        <v>31</v>
      </c>
      <c r="E12" s="6"/>
      <c r="F12" s="6" t="s">
        <v>21</v>
      </c>
      <c r="G12" s="6" t="s">
        <v>22</v>
      </c>
      <c r="H12" s="6" t="s">
        <v>23</v>
      </c>
      <c r="I12" s="7" t="s">
        <v>32</v>
      </c>
      <c r="J12" s="8">
        <v>8245335000</v>
      </c>
      <c r="K12" s="8">
        <v>0</v>
      </c>
      <c r="L12" s="8">
        <v>0</v>
      </c>
      <c r="M12" s="8">
        <v>8245335000</v>
      </c>
      <c r="N12" s="8">
        <v>7092212127.6099997</v>
      </c>
      <c r="O12" s="8">
        <v>1153122872.3900001</v>
      </c>
      <c r="P12" s="8">
        <v>5602142077</v>
      </c>
      <c r="Q12" s="8">
        <v>45398667</v>
      </c>
      <c r="R12" s="8">
        <v>45398667</v>
      </c>
      <c r="S12" s="9">
        <f t="shared" si="1"/>
        <v>2643192923</v>
      </c>
      <c r="T12" s="10">
        <f t="shared" si="2"/>
        <v>0.67943171223485765</v>
      </c>
      <c r="U12" s="11">
        <f t="shared" si="3"/>
        <v>5.5059821098839522E-3</v>
      </c>
      <c r="V12" s="11">
        <f t="shared" si="4"/>
        <v>5.5059821098839522E-3</v>
      </c>
      <c r="W12" s="2"/>
    </row>
    <row r="13" spans="1:23" ht="34.5" customHeight="1" thickTop="1" thickBot="1" x14ac:dyDescent="0.3">
      <c r="A13" s="6" t="s">
        <v>18</v>
      </c>
      <c r="B13" s="6" t="s">
        <v>19</v>
      </c>
      <c r="C13" s="6" t="s">
        <v>20</v>
      </c>
      <c r="D13" s="6" t="s">
        <v>27</v>
      </c>
      <c r="E13" s="6"/>
      <c r="F13" s="6" t="s">
        <v>21</v>
      </c>
      <c r="G13" s="6" t="s">
        <v>22</v>
      </c>
      <c r="H13" s="6" t="s">
        <v>23</v>
      </c>
      <c r="I13" s="7" t="s">
        <v>33</v>
      </c>
      <c r="J13" s="8">
        <v>5710375000</v>
      </c>
      <c r="K13" s="8">
        <v>0</v>
      </c>
      <c r="L13" s="8">
        <v>0</v>
      </c>
      <c r="M13" s="8">
        <v>5710375000</v>
      </c>
      <c r="N13" s="8">
        <v>5665062322</v>
      </c>
      <c r="O13" s="8">
        <v>45312678</v>
      </c>
      <c r="P13" s="8">
        <v>115062322</v>
      </c>
      <c r="Q13" s="8">
        <v>115062322</v>
      </c>
      <c r="R13" s="8">
        <v>115062322</v>
      </c>
      <c r="S13" s="9">
        <f t="shared" si="1"/>
        <v>5595312678</v>
      </c>
      <c r="T13" s="10">
        <f t="shared" si="2"/>
        <v>2.014969629840422E-2</v>
      </c>
      <c r="U13" s="11">
        <f t="shared" si="3"/>
        <v>2.014969629840422E-2</v>
      </c>
      <c r="V13" s="11">
        <f t="shared" si="4"/>
        <v>2.014969629840422E-2</v>
      </c>
      <c r="W13" s="2"/>
    </row>
    <row r="14" spans="1:23" ht="24.95" customHeight="1" thickTop="1" thickBot="1" x14ac:dyDescent="0.3">
      <c r="A14" s="14" t="s">
        <v>18</v>
      </c>
      <c r="B14" s="14">
        <v>2</v>
      </c>
      <c r="C14" s="14"/>
      <c r="D14" s="14"/>
      <c r="E14" s="14"/>
      <c r="F14" s="14"/>
      <c r="G14" s="14"/>
      <c r="H14" s="14"/>
      <c r="I14" s="17" t="s">
        <v>95</v>
      </c>
      <c r="J14" s="18">
        <f>+J15+J16</f>
        <v>21735350000</v>
      </c>
      <c r="K14" s="18">
        <f t="shared" ref="K14:R14" si="6">+K15+K16</f>
        <v>0</v>
      </c>
      <c r="L14" s="18">
        <f t="shared" si="6"/>
        <v>0</v>
      </c>
      <c r="M14" s="18">
        <f t="shared" si="6"/>
        <v>21735350000</v>
      </c>
      <c r="N14" s="18">
        <f t="shared" si="6"/>
        <v>9110797628.3999996</v>
      </c>
      <c r="O14" s="18">
        <f t="shared" si="6"/>
        <v>12624552371.6</v>
      </c>
      <c r="P14" s="18">
        <f t="shared" si="6"/>
        <v>6081454581.2799997</v>
      </c>
      <c r="Q14" s="18">
        <f t="shared" si="6"/>
        <v>963701624.79999995</v>
      </c>
      <c r="R14" s="18">
        <f t="shared" si="6"/>
        <v>838709962.88</v>
      </c>
      <c r="S14" s="46">
        <f t="shared" si="1"/>
        <v>15653895418.720001</v>
      </c>
      <c r="T14" s="47">
        <f t="shared" si="2"/>
        <v>0.27979556718801396</v>
      </c>
      <c r="U14" s="48">
        <f t="shared" si="3"/>
        <v>4.4337985116411745E-2</v>
      </c>
      <c r="V14" s="48">
        <f t="shared" si="4"/>
        <v>3.8587368635885778E-2</v>
      </c>
      <c r="W14" s="2"/>
    </row>
    <row r="15" spans="1:23" ht="24.95" customHeight="1" thickTop="1" thickBot="1" x14ac:dyDescent="0.3">
      <c r="A15" s="6" t="s">
        <v>18</v>
      </c>
      <c r="B15" s="6" t="s">
        <v>31</v>
      </c>
      <c r="C15" s="6" t="s">
        <v>20</v>
      </c>
      <c r="D15" s="6" t="s">
        <v>34</v>
      </c>
      <c r="E15" s="6"/>
      <c r="F15" s="6" t="s">
        <v>21</v>
      </c>
      <c r="G15" s="6" t="s">
        <v>22</v>
      </c>
      <c r="H15" s="6" t="s">
        <v>23</v>
      </c>
      <c r="I15" s="7" t="s">
        <v>35</v>
      </c>
      <c r="J15" s="8">
        <v>10000000000</v>
      </c>
      <c r="K15" s="8">
        <v>0</v>
      </c>
      <c r="L15" s="8">
        <v>0</v>
      </c>
      <c r="M15" s="8">
        <v>10000000000</v>
      </c>
      <c r="N15" s="8">
        <v>5000000</v>
      </c>
      <c r="O15" s="8">
        <v>9995000000</v>
      </c>
      <c r="P15" s="8">
        <v>3000000</v>
      </c>
      <c r="Q15" s="8">
        <v>3000000</v>
      </c>
      <c r="R15" s="8">
        <v>0</v>
      </c>
      <c r="S15" s="9">
        <f t="shared" si="1"/>
        <v>9997000000</v>
      </c>
      <c r="T15" s="10">
        <f t="shared" si="2"/>
        <v>2.9999999999999997E-4</v>
      </c>
      <c r="U15" s="11">
        <f t="shared" si="3"/>
        <v>2.9999999999999997E-4</v>
      </c>
      <c r="V15" s="11">
        <f t="shared" si="4"/>
        <v>0</v>
      </c>
      <c r="W15" s="2"/>
    </row>
    <row r="16" spans="1:23" ht="24.95" customHeight="1" thickTop="1" thickBot="1" x14ac:dyDescent="0.3">
      <c r="A16" s="6" t="s">
        <v>18</v>
      </c>
      <c r="B16" s="6" t="s">
        <v>31</v>
      </c>
      <c r="C16" s="6" t="s">
        <v>20</v>
      </c>
      <c r="D16" s="6" t="s">
        <v>25</v>
      </c>
      <c r="E16" s="6"/>
      <c r="F16" s="6" t="s">
        <v>21</v>
      </c>
      <c r="G16" s="6" t="s">
        <v>22</v>
      </c>
      <c r="H16" s="6" t="s">
        <v>23</v>
      </c>
      <c r="I16" s="7" t="s">
        <v>36</v>
      </c>
      <c r="J16" s="8">
        <v>11735350000</v>
      </c>
      <c r="K16" s="8">
        <v>0</v>
      </c>
      <c r="L16" s="8">
        <v>0</v>
      </c>
      <c r="M16" s="8">
        <v>11735350000</v>
      </c>
      <c r="N16" s="8">
        <v>9105797628.3999996</v>
      </c>
      <c r="O16" s="8">
        <v>2629552371.5999999</v>
      </c>
      <c r="P16" s="8">
        <v>6078454581.2799997</v>
      </c>
      <c r="Q16" s="8">
        <v>960701624.79999995</v>
      </c>
      <c r="R16" s="8">
        <v>838709962.88</v>
      </c>
      <c r="S16" s="9">
        <f t="shared" si="1"/>
        <v>5656895418.7200003</v>
      </c>
      <c r="T16" s="10">
        <f t="shared" si="2"/>
        <v>0.51796108179815681</v>
      </c>
      <c r="U16" s="11">
        <f t="shared" si="3"/>
        <v>8.1863909026999623E-2</v>
      </c>
      <c r="V16" s="11">
        <f t="shared" si="4"/>
        <v>7.1468679066240035E-2</v>
      </c>
      <c r="W16" s="2"/>
    </row>
    <row r="17" spans="1:23" ht="24.95" customHeight="1" thickTop="1" thickBot="1" x14ac:dyDescent="0.3">
      <c r="A17" s="14" t="s">
        <v>18</v>
      </c>
      <c r="B17" s="14"/>
      <c r="C17" s="14"/>
      <c r="D17" s="14"/>
      <c r="E17" s="14"/>
      <c r="F17" s="14"/>
      <c r="G17" s="14"/>
      <c r="H17" s="14"/>
      <c r="I17" s="17" t="s">
        <v>97</v>
      </c>
      <c r="J17" s="18">
        <f>+J18+J31</f>
        <v>288375100000</v>
      </c>
      <c r="K17" s="18">
        <f t="shared" ref="K17:R17" si="7">+K18+K31</f>
        <v>0</v>
      </c>
      <c r="L17" s="18">
        <f t="shared" si="7"/>
        <v>0</v>
      </c>
      <c r="M17" s="18">
        <f t="shared" si="7"/>
        <v>288375100000</v>
      </c>
      <c r="N17" s="18">
        <f t="shared" si="7"/>
        <v>177434318343.79999</v>
      </c>
      <c r="O17" s="18">
        <f t="shared" si="7"/>
        <v>110940781656.20001</v>
      </c>
      <c r="P17" s="18">
        <f t="shared" si="7"/>
        <v>143385757532.88</v>
      </c>
      <c r="Q17" s="18">
        <f t="shared" si="7"/>
        <v>17004645982.25</v>
      </c>
      <c r="R17" s="18">
        <f t="shared" si="7"/>
        <v>5529036877.25</v>
      </c>
      <c r="S17" s="46">
        <f t="shared" si="1"/>
        <v>144989342467.12</v>
      </c>
      <c r="T17" s="47">
        <f t="shared" si="2"/>
        <v>0.49721961963040501</v>
      </c>
      <c r="U17" s="48">
        <f t="shared" si="3"/>
        <v>5.8967109095930961E-2</v>
      </c>
      <c r="V17" s="48">
        <f t="shared" si="4"/>
        <v>1.9173073116402907E-2</v>
      </c>
      <c r="W17" s="2"/>
    </row>
    <row r="18" spans="1:23" ht="24.95" customHeight="1" thickTop="1" thickBot="1" x14ac:dyDescent="0.3">
      <c r="A18" s="22" t="s">
        <v>18</v>
      </c>
      <c r="B18" s="22">
        <v>3</v>
      </c>
      <c r="C18" s="22"/>
      <c r="D18" s="22"/>
      <c r="E18" s="22"/>
      <c r="F18" s="22"/>
      <c r="G18" s="22"/>
      <c r="H18" s="22"/>
      <c r="I18" s="23" t="s">
        <v>96</v>
      </c>
      <c r="J18" s="24">
        <f>SUM(J19:J30)</f>
        <v>89191477341</v>
      </c>
      <c r="K18" s="24">
        <f t="shared" ref="K18:R18" si="8">SUM(K19:K30)</f>
        <v>0</v>
      </c>
      <c r="L18" s="24">
        <f t="shared" si="8"/>
        <v>0</v>
      </c>
      <c r="M18" s="24">
        <f t="shared" si="8"/>
        <v>89191477341</v>
      </c>
      <c r="N18" s="24">
        <f t="shared" si="8"/>
        <v>8837495684.7999992</v>
      </c>
      <c r="O18" s="24">
        <f t="shared" si="8"/>
        <v>80353981656.200012</v>
      </c>
      <c r="P18" s="24">
        <f t="shared" si="8"/>
        <v>6458934873.8799992</v>
      </c>
      <c r="Q18" s="24">
        <f t="shared" si="8"/>
        <v>5829971828.25</v>
      </c>
      <c r="R18" s="24">
        <f t="shared" si="8"/>
        <v>5529036877.25</v>
      </c>
      <c r="S18" s="25">
        <f t="shared" si="1"/>
        <v>82732542467.119995</v>
      </c>
      <c r="T18" s="26">
        <f t="shared" si="2"/>
        <v>7.2416502859191031E-2</v>
      </c>
      <c r="U18" s="27">
        <f t="shared" si="3"/>
        <v>6.5364673868565343E-2</v>
      </c>
      <c r="V18" s="27">
        <f t="shared" si="4"/>
        <v>6.1990641281915213E-2</v>
      </c>
      <c r="W18" s="2"/>
    </row>
    <row r="19" spans="1:23" ht="24.95" customHeight="1" thickTop="1" thickBot="1" x14ac:dyDescent="0.3">
      <c r="A19" s="6" t="s">
        <v>18</v>
      </c>
      <c r="B19" s="6" t="s">
        <v>34</v>
      </c>
      <c r="C19" s="6" t="s">
        <v>31</v>
      </c>
      <c r="D19" s="6" t="s">
        <v>19</v>
      </c>
      <c r="E19" s="6" t="s">
        <v>19</v>
      </c>
      <c r="F19" s="6" t="s">
        <v>21</v>
      </c>
      <c r="G19" s="6" t="s">
        <v>37</v>
      </c>
      <c r="H19" s="6" t="s">
        <v>38</v>
      </c>
      <c r="I19" s="7" t="s">
        <v>39</v>
      </c>
      <c r="J19" s="8">
        <v>829400000</v>
      </c>
      <c r="K19" s="8">
        <v>0</v>
      </c>
      <c r="L19" s="8">
        <v>0</v>
      </c>
      <c r="M19" s="8">
        <v>829400000</v>
      </c>
      <c r="N19" s="8">
        <v>0</v>
      </c>
      <c r="O19" s="8">
        <v>829400000</v>
      </c>
      <c r="P19" s="8">
        <v>0</v>
      </c>
      <c r="Q19" s="8">
        <v>0</v>
      </c>
      <c r="R19" s="8">
        <v>0</v>
      </c>
      <c r="S19" s="9">
        <f t="shared" si="1"/>
        <v>829400000</v>
      </c>
      <c r="T19" s="10">
        <f t="shared" si="2"/>
        <v>0</v>
      </c>
      <c r="U19" s="11">
        <f t="shared" si="3"/>
        <v>0</v>
      </c>
      <c r="V19" s="11">
        <f t="shared" si="4"/>
        <v>0</v>
      </c>
      <c r="W19" s="2"/>
    </row>
    <row r="20" spans="1:23" ht="50.1" customHeight="1" thickTop="1" thickBot="1" x14ac:dyDescent="0.3">
      <c r="A20" s="6" t="s">
        <v>18</v>
      </c>
      <c r="B20" s="6" t="s">
        <v>34</v>
      </c>
      <c r="C20" s="6" t="s">
        <v>25</v>
      </c>
      <c r="D20" s="6" t="s">
        <v>19</v>
      </c>
      <c r="E20" s="6" t="s">
        <v>40</v>
      </c>
      <c r="F20" s="6" t="s">
        <v>21</v>
      </c>
      <c r="G20" s="6" t="s">
        <v>22</v>
      </c>
      <c r="H20" s="6" t="s">
        <v>23</v>
      </c>
      <c r="I20" s="7" t="s">
        <v>41</v>
      </c>
      <c r="J20" s="8">
        <v>54000000</v>
      </c>
      <c r="K20" s="8">
        <v>0</v>
      </c>
      <c r="L20" s="8">
        <v>0</v>
      </c>
      <c r="M20" s="8">
        <v>54000000</v>
      </c>
      <c r="N20" s="8">
        <v>0</v>
      </c>
      <c r="O20" s="8">
        <v>54000000</v>
      </c>
      <c r="P20" s="8">
        <v>0</v>
      </c>
      <c r="Q20" s="8">
        <v>0</v>
      </c>
      <c r="R20" s="8">
        <v>0</v>
      </c>
      <c r="S20" s="9">
        <f t="shared" si="1"/>
        <v>54000000</v>
      </c>
      <c r="T20" s="10">
        <f t="shared" si="2"/>
        <v>0</v>
      </c>
      <c r="U20" s="11">
        <f t="shared" si="3"/>
        <v>0</v>
      </c>
      <c r="V20" s="11">
        <f t="shared" si="4"/>
        <v>0</v>
      </c>
      <c r="W20" s="2"/>
    </row>
    <row r="21" spans="1:23" ht="50.1" customHeight="1" thickTop="1" thickBot="1" x14ac:dyDescent="0.3">
      <c r="A21" s="6" t="s">
        <v>18</v>
      </c>
      <c r="B21" s="6" t="s">
        <v>34</v>
      </c>
      <c r="C21" s="6" t="s">
        <v>25</v>
      </c>
      <c r="D21" s="6" t="s">
        <v>19</v>
      </c>
      <c r="E21" s="6" t="s">
        <v>42</v>
      </c>
      <c r="F21" s="6" t="s">
        <v>21</v>
      </c>
      <c r="G21" s="6" t="s">
        <v>22</v>
      </c>
      <c r="H21" s="6" t="s">
        <v>23</v>
      </c>
      <c r="I21" s="7" t="s">
        <v>43</v>
      </c>
      <c r="J21" s="8">
        <v>1757879305</v>
      </c>
      <c r="K21" s="8">
        <v>0</v>
      </c>
      <c r="L21" s="8">
        <v>0</v>
      </c>
      <c r="M21" s="8">
        <v>1757879305</v>
      </c>
      <c r="N21" s="8">
        <v>0</v>
      </c>
      <c r="O21" s="8">
        <v>1757879305</v>
      </c>
      <c r="P21" s="8">
        <v>0</v>
      </c>
      <c r="Q21" s="8">
        <v>0</v>
      </c>
      <c r="R21" s="8">
        <v>0</v>
      </c>
      <c r="S21" s="9">
        <f t="shared" si="1"/>
        <v>1757879305</v>
      </c>
      <c r="T21" s="10">
        <f t="shared" si="2"/>
        <v>0</v>
      </c>
      <c r="U21" s="11">
        <f t="shared" si="3"/>
        <v>0</v>
      </c>
      <c r="V21" s="11">
        <f t="shared" si="4"/>
        <v>0</v>
      </c>
      <c r="W21" s="2"/>
    </row>
    <row r="22" spans="1:23" ht="50.1" customHeight="1" thickTop="1" thickBot="1" x14ac:dyDescent="0.3">
      <c r="A22" s="6" t="s">
        <v>18</v>
      </c>
      <c r="B22" s="6" t="s">
        <v>34</v>
      </c>
      <c r="C22" s="6" t="s">
        <v>25</v>
      </c>
      <c r="D22" s="6" t="s">
        <v>19</v>
      </c>
      <c r="E22" s="6" t="s">
        <v>44</v>
      </c>
      <c r="F22" s="6" t="s">
        <v>21</v>
      </c>
      <c r="G22" s="6" t="s">
        <v>22</v>
      </c>
      <c r="H22" s="6" t="s">
        <v>23</v>
      </c>
      <c r="I22" s="7" t="s">
        <v>45</v>
      </c>
      <c r="J22" s="8">
        <v>255390270</v>
      </c>
      <c r="K22" s="8">
        <v>0</v>
      </c>
      <c r="L22" s="8">
        <v>0</v>
      </c>
      <c r="M22" s="8">
        <v>255390270</v>
      </c>
      <c r="N22" s="8">
        <v>0</v>
      </c>
      <c r="O22" s="8">
        <v>255390270</v>
      </c>
      <c r="P22" s="8">
        <v>0</v>
      </c>
      <c r="Q22" s="8">
        <v>0</v>
      </c>
      <c r="R22" s="8">
        <v>0</v>
      </c>
      <c r="S22" s="9">
        <f t="shared" si="1"/>
        <v>255390270</v>
      </c>
      <c r="T22" s="10">
        <f t="shared" si="2"/>
        <v>0</v>
      </c>
      <c r="U22" s="11">
        <f t="shared" si="3"/>
        <v>0</v>
      </c>
      <c r="V22" s="11">
        <f t="shared" si="4"/>
        <v>0</v>
      </c>
      <c r="W22" s="2"/>
    </row>
    <row r="23" spans="1:23" ht="50.1" customHeight="1" thickTop="1" thickBot="1" x14ac:dyDescent="0.3">
      <c r="A23" s="6" t="s">
        <v>18</v>
      </c>
      <c r="B23" s="6" t="s">
        <v>34</v>
      </c>
      <c r="C23" s="6" t="s">
        <v>25</v>
      </c>
      <c r="D23" s="6" t="s">
        <v>19</v>
      </c>
      <c r="E23" s="6" t="s">
        <v>46</v>
      </c>
      <c r="F23" s="6" t="s">
        <v>21</v>
      </c>
      <c r="G23" s="6" t="s">
        <v>22</v>
      </c>
      <c r="H23" s="6" t="s">
        <v>23</v>
      </c>
      <c r="I23" s="7" t="s">
        <v>47</v>
      </c>
      <c r="J23" s="8">
        <v>6879700800</v>
      </c>
      <c r="K23" s="8">
        <v>0</v>
      </c>
      <c r="L23" s="8">
        <v>0</v>
      </c>
      <c r="M23" s="8">
        <v>6879700800</v>
      </c>
      <c r="N23" s="8">
        <v>0</v>
      </c>
      <c r="O23" s="8">
        <v>6879700800</v>
      </c>
      <c r="P23" s="8">
        <v>0</v>
      </c>
      <c r="Q23" s="8">
        <v>0</v>
      </c>
      <c r="R23" s="8">
        <v>0</v>
      </c>
      <c r="S23" s="9">
        <f t="shared" si="1"/>
        <v>6879700800</v>
      </c>
      <c r="T23" s="10">
        <f t="shared" si="2"/>
        <v>0</v>
      </c>
      <c r="U23" s="11">
        <f t="shared" si="3"/>
        <v>0</v>
      </c>
      <c r="V23" s="11">
        <f t="shared" si="4"/>
        <v>0</v>
      </c>
      <c r="W23" s="2"/>
    </row>
    <row r="24" spans="1:23" ht="50.1" customHeight="1" thickTop="1" thickBot="1" x14ac:dyDescent="0.3">
      <c r="A24" s="6" t="s">
        <v>18</v>
      </c>
      <c r="B24" s="6" t="s">
        <v>34</v>
      </c>
      <c r="C24" s="6" t="s">
        <v>25</v>
      </c>
      <c r="D24" s="6" t="s">
        <v>19</v>
      </c>
      <c r="E24" s="6" t="s">
        <v>48</v>
      </c>
      <c r="F24" s="6" t="s">
        <v>21</v>
      </c>
      <c r="G24" s="6" t="s">
        <v>22</v>
      </c>
      <c r="H24" s="6" t="s">
        <v>23</v>
      </c>
      <c r="I24" s="7" t="s">
        <v>49</v>
      </c>
      <c r="J24" s="8">
        <v>1427206966</v>
      </c>
      <c r="K24" s="8">
        <v>0</v>
      </c>
      <c r="L24" s="8">
        <v>0</v>
      </c>
      <c r="M24" s="8">
        <v>1427206966</v>
      </c>
      <c r="N24" s="8">
        <v>0</v>
      </c>
      <c r="O24" s="8">
        <v>1427206966</v>
      </c>
      <c r="P24" s="8">
        <v>0</v>
      </c>
      <c r="Q24" s="8">
        <v>0</v>
      </c>
      <c r="R24" s="8">
        <v>0</v>
      </c>
      <c r="S24" s="9">
        <f t="shared" si="1"/>
        <v>1427206966</v>
      </c>
      <c r="T24" s="10">
        <f t="shared" si="2"/>
        <v>0</v>
      </c>
      <c r="U24" s="11">
        <f t="shared" si="3"/>
        <v>0</v>
      </c>
      <c r="V24" s="11">
        <f t="shared" si="4"/>
        <v>0</v>
      </c>
      <c r="W24" s="2"/>
    </row>
    <row r="25" spans="1:23" ht="50.1" customHeight="1" thickTop="1" thickBot="1" x14ac:dyDescent="0.3">
      <c r="A25" s="6" t="s">
        <v>18</v>
      </c>
      <c r="B25" s="6" t="s">
        <v>34</v>
      </c>
      <c r="C25" s="6" t="s">
        <v>27</v>
      </c>
      <c r="D25" s="6" t="s">
        <v>19</v>
      </c>
      <c r="E25" s="6" t="s">
        <v>27</v>
      </c>
      <c r="F25" s="6" t="s">
        <v>21</v>
      </c>
      <c r="G25" s="6" t="s">
        <v>22</v>
      </c>
      <c r="H25" s="6" t="s">
        <v>23</v>
      </c>
      <c r="I25" s="7" t="s">
        <v>50</v>
      </c>
      <c r="J25" s="8">
        <v>630000000</v>
      </c>
      <c r="K25" s="8">
        <v>0</v>
      </c>
      <c r="L25" s="8">
        <v>0</v>
      </c>
      <c r="M25" s="8">
        <v>630000000</v>
      </c>
      <c r="N25" s="8">
        <v>17172000</v>
      </c>
      <c r="O25" s="8">
        <v>612828000</v>
      </c>
      <c r="P25" s="8">
        <v>0</v>
      </c>
      <c r="Q25" s="8">
        <v>0</v>
      </c>
      <c r="R25" s="8">
        <v>0</v>
      </c>
      <c r="S25" s="9">
        <f t="shared" si="1"/>
        <v>630000000</v>
      </c>
      <c r="T25" s="10">
        <f t="shared" si="2"/>
        <v>0</v>
      </c>
      <c r="U25" s="11">
        <f t="shared" si="3"/>
        <v>0</v>
      </c>
      <c r="V25" s="11">
        <f t="shared" si="4"/>
        <v>0</v>
      </c>
      <c r="W25" s="2"/>
    </row>
    <row r="26" spans="1:23" ht="50.1" customHeight="1" thickTop="1" thickBot="1" x14ac:dyDescent="0.3">
      <c r="A26" s="6" t="s">
        <v>18</v>
      </c>
      <c r="B26" s="6" t="s">
        <v>34</v>
      </c>
      <c r="C26" s="6" t="s">
        <v>27</v>
      </c>
      <c r="D26" s="6" t="s">
        <v>19</v>
      </c>
      <c r="E26" s="6" t="s">
        <v>51</v>
      </c>
      <c r="F26" s="6" t="s">
        <v>21</v>
      </c>
      <c r="G26" s="6" t="s">
        <v>22</v>
      </c>
      <c r="H26" s="6" t="s">
        <v>23</v>
      </c>
      <c r="I26" s="7" t="s">
        <v>52</v>
      </c>
      <c r="J26" s="8">
        <v>244000000</v>
      </c>
      <c r="K26" s="8">
        <v>0</v>
      </c>
      <c r="L26" s="8">
        <v>0</v>
      </c>
      <c r="M26" s="8">
        <v>244000000</v>
      </c>
      <c r="N26" s="8">
        <v>4164375.7</v>
      </c>
      <c r="O26" s="8">
        <v>239835624.30000001</v>
      </c>
      <c r="P26" s="8">
        <v>4164375.7</v>
      </c>
      <c r="Q26" s="8">
        <v>4164375.7</v>
      </c>
      <c r="R26" s="8">
        <v>4164375.7</v>
      </c>
      <c r="S26" s="9">
        <f t="shared" si="1"/>
        <v>239835624.30000001</v>
      </c>
      <c r="T26" s="10">
        <f t="shared" si="2"/>
        <v>1.7067113524590165E-2</v>
      </c>
      <c r="U26" s="11">
        <f t="shared" si="3"/>
        <v>1.7067113524590165E-2</v>
      </c>
      <c r="V26" s="11">
        <f t="shared" si="4"/>
        <v>1.7067113524590165E-2</v>
      </c>
      <c r="W26" s="2"/>
    </row>
    <row r="27" spans="1:23" ht="50.1" customHeight="1" thickTop="1" thickBot="1" x14ac:dyDescent="0.3">
      <c r="A27" s="6" t="s">
        <v>18</v>
      </c>
      <c r="B27" s="6" t="s">
        <v>34</v>
      </c>
      <c r="C27" s="6" t="s">
        <v>27</v>
      </c>
      <c r="D27" s="6" t="s">
        <v>19</v>
      </c>
      <c r="E27" s="6" t="s">
        <v>53</v>
      </c>
      <c r="F27" s="6" t="s">
        <v>21</v>
      </c>
      <c r="G27" s="6" t="s">
        <v>22</v>
      </c>
      <c r="H27" s="6" t="s">
        <v>23</v>
      </c>
      <c r="I27" s="7" t="s">
        <v>54</v>
      </c>
      <c r="J27" s="8">
        <v>1700000000</v>
      </c>
      <c r="K27" s="8">
        <v>0</v>
      </c>
      <c r="L27" s="8">
        <v>0</v>
      </c>
      <c r="M27" s="8">
        <v>1700000000</v>
      </c>
      <c r="N27" s="8">
        <v>27000000</v>
      </c>
      <c r="O27" s="8">
        <v>1673000000</v>
      </c>
      <c r="P27" s="8">
        <v>1525451</v>
      </c>
      <c r="Q27" s="8">
        <v>1525451</v>
      </c>
      <c r="R27" s="8">
        <v>590500</v>
      </c>
      <c r="S27" s="9">
        <f t="shared" si="1"/>
        <v>1698474549</v>
      </c>
      <c r="T27" s="10">
        <f t="shared" si="2"/>
        <v>8.9732411764705878E-4</v>
      </c>
      <c r="U27" s="11">
        <f t="shared" si="3"/>
        <v>8.9732411764705878E-4</v>
      </c>
      <c r="V27" s="11">
        <f t="shared" si="4"/>
        <v>3.4735294117647057E-4</v>
      </c>
      <c r="W27" s="2"/>
    </row>
    <row r="28" spans="1:23" ht="50.1" customHeight="1" thickTop="1" thickBot="1" x14ac:dyDescent="0.3">
      <c r="A28" s="6" t="s">
        <v>18</v>
      </c>
      <c r="B28" s="6" t="s">
        <v>34</v>
      </c>
      <c r="C28" s="6" t="s">
        <v>27</v>
      </c>
      <c r="D28" s="6" t="s">
        <v>19</v>
      </c>
      <c r="E28" s="6" t="s">
        <v>55</v>
      </c>
      <c r="F28" s="6" t="s">
        <v>21</v>
      </c>
      <c r="G28" s="6" t="s">
        <v>22</v>
      </c>
      <c r="H28" s="6" t="s">
        <v>23</v>
      </c>
      <c r="I28" s="7" t="s">
        <v>56</v>
      </c>
      <c r="J28" s="8">
        <v>44000000000</v>
      </c>
      <c r="K28" s="8">
        <v>0</v>
      </c>
      <c r="L28" s="8">
        <v>0</v>
      </c>
      <c r="M28" s="8">
        <v>44000000000</v>
      </c>
      <c r="N28" s="8">
        <v>3958190321</v>
      </c>
      <c r="O28" s="8">
        <v>40041809679</v>
      </c>
      <c r="P28" s="8">
        <v>3958190321</v>
      </c>
      <c r="Q28" s="8">
        <v>3958190321</v>
      </c>
      <c r="R28" s="8">
        <v>3958190321</v>
      </c>
      <c r="S28" s="9">
        <f t="shared" si="1"/>
        <v>40041809679</v>
      </c>
      <c r="T28" s="10">
        <f t="shared" si="2"/>
        <v>8.9958870931818188E-2</v>
      </c>
      <c r="U28" s="11">
        <f t="shared" si="3"/>
        <v>8.9958870931818188E-2</v>
      </c>
      <c r="V28" s="11">
        <f t="shared" si="4"/>
        <v>8.9958870931818188E-2</v>
      </c>
      <c r="W28" s="2"/>
    </row>
    <row r="29" spans="1:23" ht="50.1" customHeight="1" thickTop="1" thickBot="1" x14ac:dyDescent="0.3">
      <c r="A29" s="6" t="s">
        <v>18</v>
      </c>
      <c r="B29" s="6" t="s">
        <v>34</v>
      </c>
      <c r="C29" s="6" t="s">
        <v>27</v>
      </c>
      <c r="D29" s="6" t="s">
        <v>19</v>
      </c>
      <c r="E29" s="6" t="s">
        <v>57</v>
      </c>
      <c r="F29" s="6" t="s">
        <v>21</v>
      </c>
      <c r="G29" s="6" t="s">
        <v>22</v>
      </c>
      <c r="H29" s="6" t="s">
        <v>23</v>
      </c>
      <c r="I29" s="7" t="s">
        <v>58</v>
      </c>
      <c r="J29" s="8">
        <v>29000000000</v>
      </c>
      <c r="K29" s="8">
        <v>0</v>
      </c>
      <c r="L29" s="8">
        <v>0</v>
      </c>
      <c r="M29" s="8">
        <v>29000000000</v>
      </c>
      <c r="N29" s="8">
        <v>2530968988.0999999</v>
      </c>
      <c r="O29" s="8">
        <v>26469031011.900002</v>
      </c>
      <c r="P29" s="8">
        <v>2495054726.1799998</v>
      </c>
      <c r="Q29" s="8">
        <v>1866091680.55</v>
      </c>
      <c r="R29" s="8">
        <v>1566091680.55</v>
      </c>
      <c r="S29" s="9">
        <f t="shared" si="1"/>
        <v>26504945273.82</v>
      </c>
      <c r="T29" s="10">
        <f t="shared" si="2"/>
        <v>8.6036369868275855E-2</v>
      </c>
      <c r="U29" s="11">
        <f t="shared" si="3"/>
        <v>6.4347988984482754E-2</v>
      </c>
      <c r="V29" s="11">
        <f t="shared" si="4"/>
        <v>5.4003161398275858E-2</v>
      </c>
      <c r="W29" s="2"/>
    </row>
    <row r="30" spans="1:23" ht="50.1" customHeight="1" thickTop="1" thickBot="1" x14ac:dyDescent="0.3">
      <c r="A30" s="6" t="s">
        <v>18</v>
      </c>
      <c r="B30" s="6" t="s">
        <v>34</v>
      </c>
      <c r="C30" s="6" t="s">
        <v>59</v>
      </c>
      <c r="D30" s="6" t="s">
        <v>19</v>
      </c>
      <c r="E30" s="6" t="s">
        <v>19</v>
      </c>
      <c r="F30" s="6" t="s">
        <v>21</v>
      </c>
      <c r="G30" s="6" t="s">
        <v>22</v>
      </c>
      <c r="H30" s="6" t="s">
        <v>23</v>
      </c>
      <c r="I30" s="7" t="s">
        <v>60</v>
      </c>
      <c r="J30" s="8">
        <v>2413900000</v>
      </c>
      <c r="K30" s="8">
        <v>0</v>
      </c>
      <c r="L30" s="8">
        <v>0</v>
      </c>
      <c r="M30" s="8">
        <v>2413900000</v>
      </c>
      <c r="N30" s="8">
        <v>2300000000</v>
      </c>
      <c r="O30" s="8">
        <v>113900000</v>
      </c>
      <c r="P30" s="8">
        <v>0</v>
      </c>
      <c r="Q30" s="8">
        <v>0</v>
      </c>
      <c r="R30" s="8">
        <v>0</v>
      </c>
      <c r="S30" s="9">
        <f t="shared" si="1"/>
        <v>2413900000</v>
      </c>
      <c r="T30" s="10">
        <f t="shared" si="2"/>
        <v>0</v>
      </c>
      <c r="U30" s="11">
        <f t="shared" si="3"/>
        <v>0</v>
      </c>
      <c r="V30" s="11">
        <f t="shared" si="4"/>
        <v>0</v>
      </c>
      <c r="W30" s="2"/>
    </row>
    <row r="31" spans="1:23" ht="50.1" customHeight="1" thickTop="1" thickBot="1" x14ac:dyDescent="0.3">
      <c r="A31" s="22" t="s">
        <v>18</v>
      </c>
      <c r="B31" s="22">
        <v>4</v>
      </c>
      <c r="C31" s="22"/>
      <c r="D31" s="22"/>
      <c r="E31" s="22"/>
      <c r="F31" s="22"/>
      <c r="G31" s="22"/>
      <c r="H31" s="22"/>
      <c r="I31" s="23" t="s">
        <v>98</v>
      </c>
      <c r="J31" s="24">
        <f>SUM(J32:J35)</f>
        <v>199183622659</v>
      </c>
      <c r="K31" s="24">
        <f t="shared" ref="K31:R31" si="9">SUM(K32:K35)</f>
        <v>0</v>
      </c>
      <c r="L31" s="24">
        <f t="shared" si="9"/>
        <v>0</v>
      </c>
      <c r="M31" s="24">
        <f t="shared" si="9"/>
        <v>199183622659</v>
      </c>
      <c r="N31" s="24">
        <f t="shared" si="9"/>
        <v>168596822659</v>
      </c>
      <c r="O31" s="24">
        <f t="shared" si="9"/>
        <v>30586800000</v>
      </c>
      <c r="P31" s="24">
        <f t="shared" si="9"/>
        <v>136926822659</v>
      </c>
      <c r="Q31" s="24">
        <f t="shared" si="9"/>
        <v>11174674154</v>
      </c>
      <c r="R31" s="24">
        <f t="shared" si="9"/>
        <v>0</v>
      </c>
      <c r="S31" s="25">
        <f t="shared" si="1"/>
        <v>62256800000</v>
      </c>
      <c r="T31" s="26">
        <f t="shared" si="2"/>
        <v>0.68744016616977133</v>
      </c>
      <c r="U31" s="27">
        <f t="shared" si="3"/>
        <v>5.6102374305797773E-2</v>
      </c>
      <c r="V31" s="27">
        <f t="shared" si="4"/>
        <v>0</v>
      </c>
      <c r="W31" s="2"/>
    </row>
    <row r="32" spans="1:23" ht="63.75" customHeight="1" thickTop="1" thickBot="1" x14ac:dyDescent="0.3">
      <c r="A32" s="6" t="s">
        <v>18</v>
      </c>
      <c r="B32" s="6" t="s">
        <v>25</v>
      </c>
      <c r="C32" s="6" t="s">
        <v>31</v>
      </c>
      <c r="D32" s="6" t="s">
        <v>19</v>
      </c>
      <c r="E32" s="6" t="s">
        <v>55</v>
      </c>
      <c r="F32" s="6" t="s">
        <v>21</v>
      </c>
      <c r="G32" s="6" t="s">
        <v>22</v>
      </c>
      <c r="H32" s="6" t="s">
        <v>23</v>
      </c>
      <c r="I32" s="7" t="s">
        <v>61</v>
      </c>
      <c r="J32" s="8">
        <v>136926822659</v>
      </c>
      <c r="K32" s="8">
        <v>0</v>
      </c>
      <c r="L32" s="8">
        <v>0</v>
      </c>
      <c r="M32" s="8">
        <v>136926822659</v>
      </c>
      <c r="N32" s="8">
        <v>136926822659</v>
      </c>
      <c r="O32" s="8">
        <v>0</v>
      </c>
      <c r="P32" s="8">
        <v>136926822659</v>
      </c>
      <c r="Q32" s="8">
        <v>11174674154</v>
      </c>
      <c r="R32" s="8">
        <v>0</v>
      </c>
      <c r="S32" s="9">
        <f t="shared" si="1"/>
        <v>0</v>
      </c>
      <c r="T32" s="10">
        <f t="shared" si="2"/>
        <v>1</v>
      </c>
      <c r="U32" s="11">
        <f t="shared" si="3"/>
        <v>8.1610556186125782E-2</v>
      </c>
      <c r="V32" s="11">
        <f t="shared" si="4"/>
        <v>0</v>
      </c>
      <c r="W32" s="2"/>
    </row>
    <row r="33" spans="1:23" ht="79.5" customHeight="1" thickTop="1" thickBot="1" x14ac:dyDescent="0.3">
      <c r="A33" s="6" t="s">
        <v>18</v>
      </c>
      <c r="B33" s="6" t="s">
        <v>25</v>
      </c>
      <c r="C33" s="6" t="s">
        <v>31</v>
      </c>
      <c r="D33" s="6" t="s">
        <v>19</v>
      </c>
      <c r="E33" s="6" t="s">
        <v>62</v>
      </c>
      <c r="F33" s="6" t="s">
        <v>21</v>
      </c>
      <c r="G33" s="6" t="s">
        <v>22</v>
      </c>
      <c r="H33" s="6" t="s">
        <v>23</v>
      </c>
      <c r="I33" s="7" t="s">
        <v>63</v>
      </c>
      <c r="J33" s="8">
        <v>28670000000</v>
      </c>
      <c r="K33" s="8">
        <v>0</v>
      </c>
      <c r="L33" s="8">
        <v>0</v>
      </c>
      <c r="M33" s="8">
        <v>28670000000</v>
      </c>
      <c r="N33" s="8">
        <v>28670000000</v>
      </c>
      <c r="O33" s="8">
        <v>0</v>
      </c>
      <c r="P33" s="8">
        <v>0</v>
      </c>
      <c r="Q33" s="8">
        <v>0</v>
      </c>
      <c r="R33" s="8">
        <v>0</v>
      </c>
      <c r="S33" s="9">
        <f t="shared" si="1"/>
        <v>28670000000</v>
      </c>
      <c r="T33" s="10">
        <f t="shared" si="2"/>
        <v>0</v>
      </c>
      <c r="U33" s="11">
        <f t="shared" si="3"/>
        <v>0</v>
      </c>
      <c r="V33" s="11">
        <f t="shared" si="4"/>
        <v>0</v>
      </c>
      <c r="W33" s="2"/>
    </row>
    <row r="34" spans="1:23" ht="86.25" customHeight="1" thickTop="1" thickBot="1" x14ac:dyDescent="0.3">
      <c r="A34" s="6" t="s">
        <v>18</v>
      </c>
      <c r="B34" s="6" t="s">
        <v>25</v>
      </c>
      <c r="C34" s="6" t="s">
        <v>31</v>
      </c>
      <c r="D34" s="6" t="s">
        <v>19</v>
      </c>
      <c r="E34" s="6" t="s">
        <v>64</v>
      </c>
      <c r="F34" s="6" t="s">
        <v>21</v>
      </c>
      <c r="G34" s="6" t="s">
        <v>37</v>
      </c>
      <c r="H34" s="6" t="s">
        <v>38</v>
      </c>
      <c r="I34" s="7" t="s">
        <v>65</v>
      </c>
      <c r="J34" s="8">
        <v>30586800000</v>
      </c>
      <c r="K34" s="8">
        <v>0</v>
      </c>
      <c r="L34" s="8">
        <v>0</v>
      </c>
      <c r="M34" s="8">
        <v>30586800000</v>
      </c>
      <c r="N34" s="8">
        <v>0</v>
      </c>
      <c r="O34" s="8">
        <v>30586800000</v>
      </c>
      <c r="P34" s="8">
        <v>0</v>
      </c>
      <c r="Q34" s="8">
        <v>0</v>
      </c>
      <c r="R34" s="8">
        <v>0</v>
      </c>
      <c r="S34" s="9">
        <f t="shared" si="1"/>
        <v>30586800000</v>
      </c>
      <c r="T34" s="10">
        <f t="shared" si="2"/>
        <v>0</v>
      </c>
      <c r="U34" s="11">
        <f t="shared" si="3"/>
        <v>0</v>
      </c>
      <c r="V34" s="11">
        <f t="shared" si="4"/>
        <v>0</v>
      </c>
      <c r="W34" s="2"/>
    </row>
    <row r="35" spans="1:23" ht="72.75" customHeight="1" thickTop="1" thickBot="1" x14ac:dyDescent="0.3">
      <c r="A35" s="6" t="s">
        <v>18</v>
      </c>
      <c r="B35" s="6" t="s">
        <v>25</v>
      </c>
      <c r="C35" s="6" t="s">
        <v>31</v>
      </c>
      <c r="D35" s="6" t="s">
        <v>19</v>
      </c>
      <c r="E35" s="6" t="s">
        <v>66</v>
      </c>
      <c r="F35" s="6" t="s">
        <v>21</v>
      </c>
      <c r="G35" s="6" t="s">
        <v>22</v>
      </c>
      <c r="H35" s="6" t="s">
        <v>23</v>
      </c>
      <c r="I35" s="7" t="s">
        <v>67</v>
      </c>
      <c r="J35" s="8">
        <v>3000000000</v>
      </c>
      <c r="K35" s="8">
        <v>0</v>
      </c>
      <c r="L35" s="8">
        <v>0</v>
      </c>
      <c r="M35" s="8">
        <v>3000000000</v>
      </c>
      <c r="N35" s="8">
        <v>3000000000</v>
      </c>
      <c r="O35" s="8">
        <v>0</v>
      </c>
      <c r="P35" s="8">
        <v>0</v>
      </c>
      <c r="Q35" s="8">
        <v>0</v>
      </c>
      <c r="R35" s="8">
        <v>0</v>
      </c>
      <c r="S35" s="9">
        <f t="shared" si="1"/>
        <v>3000000000</v>
      </c>
      <c r="T35" s="10">
        <f t="shared" si="2"/>
        <v>0</v>
      </c>
      <c r="U35" s="11">
        <f t="shared" si="3"/>
        <v>0</v>
      </c>
      <c r="V35" s="11">
        <f t="shared" si="4"/>
        <v>0</v>
      </c>
      <c r="W35" s="2"/>
    </row>
    <row r="36" spans="1:23" ht="50.1" customHeight="1" thickTop="1" thickBot="1" x14ac:dyDescent="0.3">
      <c r="A36" s="14" t="s">
        <v>68</v>
      </c>
      <c r="B36" s="14"/>
      <c r="C36" s="14"/>
      <c r="D36" s="14"/>
      <c r="E36" s="14"/>
      <c r="F36" s="14"/>
      <c r="G36" s="14"/>
      <c r="H36" s="14"/>
      <c r="I36" s="17" t="s">
        <v>99</v>
      </c>
      <c r="J36" s="18">
        <f>SUM(J37:J58)</f>
        <v>188620000000</v>
      </c>
      <c r="K36" s="18">
        <f t="shared" ref="K36:R36" si="10">SUM(K37:K58)</f>
        <v>0</v>
      </c>
      <c r="L36" s="18">
        <f t="shared" si="10"/>
        <v>0</v>
      </c>
      <c r="M36" s="18">
        <f t="shared" si="10"/>
        <v>188620000000</v>
      </c>
      <c r="N36" s="18">
        <f t="shared" si="10"/>
        <v>139411253919.85999</v>
      </c>
      <c r="O36" s="18">
        <f t="shared" si="10"/>
        <v>49208746080.139999</v>
      </c>
      <c r="P36" s="18">
        <f t="shared" si="10"/>
        <v>8946179269.5</v>
      </c>
      <c r="Q36" s="18">
        <f t="shared" si="10"/>
        <v>375193823.5</v>
      </c>
      <c r="R36" s="18">
        <f t="shared" si="10"/>
        <v>375000000</v>
      </c>
      <c r="S36" s="46">
        <f t="shared" si="1"/>
        <v>179673820730.5</v>
      </c>
      <c r="T36" s="47">
        <f t="shared" si="2"/>
        <v>4.7429643036263389E-2</v>
      </c>
      <c r="U36" s="48">
        <f t="shared" si="3"/>
        <v>1.9891518582334853E-3</v>
      </c>
      <c r="V36" s="48">
        <f t="shared" si="4"/>
        <v>1.9881242710211005E-3</v>
      </c>
      <c r="W36" s="2"/>
    </row>
    <row r="37" spans="1:23" ht="50.1" customHeight="1" thickTop="1" thickBot="1" x14ac:dyDescent="0.3">
      <c r="A37" s="6" t="s">
        <v>68</v>
      </c>
      <c r="B37" s="6" t="s">
        <v>69</v>
      </c>
      <c r="C37" s="6" t="s">
        <v>70</v>
      </c>
      <c r="D37" s="6" t="s">
        <v>19</v>
      </c>
      <c r="E37" s="6"/>
      <c r="F37" s="6" t="s">
        <v>21</v>
      </c>
      <c r="G37" s="6" t="s">
        <v>22</v>
      </c>
      <c r="H37" s="6" t="s">
        <v>23</v>
      </c>
      <c r="I37" s="7" t="s">
        <v>71</v>
      </c>
      <c r="J37" s="8">
        <v>2548500000</v>
      </c>
      <c r="K37" s="8">
        <v>0</v>
      </c>
      <c r="L37" s="8">
        <v>0</v>
      </c>
      <c r="M37" s="8">
        <v>2548500000</v>
      </c>
      <c r="N37" s="8">
        <v>2340230061.5</v>
      </c>
      <c r="O37" s="8">
        <v>208269938.5</v>
      </c>
      <c r="P37" s="8">
        <v>1481128136.5</v>
      </c>
      <c r="Q37" s="8">
        <v>150193823.5</v>
      </c>
      <c r="R37" s="8">
        <v>150000000</v>
      </c>
      <c r="S37" s="9">
        <f t="shared" si="1"/>
        <v>1067371863.5</v>
      </c>
      <c r="T37" s="10">
        <f t="shared" si="2"/>
        <v>0.58117643182264078</v>
      </c>
      <c r="U37" s="11">
        <f t="shared" si="3"/>
        <v>5.8934205807337652E-2</v>
      </c>
      <c r="V37" s="11">
        <f t="shared" si="4"/>
        <v>5.885815185403178E-2</v>
      </c>
      <c r="W37" s="2"/>
    </row>
    <row r="38" spans="1:23" ht="50.1" customHeight="1" thickTop="1" thickBot="1" x14ac:dyDescent="0.3">
      <c r="A38" s="6" t="s">
        <v>68</v>
      </c>
      <c r="B38" s="6" t="s">
        <v>69</v>
      </c>
      <c r="C38" s="6" t="s">
        <v>70</v>
      </c>
      <c r="D38" s="6" t="s">
        <v>19</v>
      </c>
      <c r="E38" s="6"/>
      <c r="F38" s="6" t="s">
        <v>21</v>
      </c>
      <c r="G38" s="6" t="s">
        <v>72</v>
      </c>
      <c r="H38" s="6" t="s">
        <v>23</v>
      </c>
      <c r="I38" s="7" t="s">
        <v>71</v>
      </c>
      <c r="J38" s="8">
        <v>2548500000</v>
      </c>
      <c r="K38" s="8">
        <v>0</v>
      </c>
      <c r="L38" s="8">
        <v>0</v>
      </c>
      <c r="M38" s="8">
        <v>2548500000</v>
      </c>
      <c r="N38" s="8">
        <v>444462221.36000001</v>
      </c>
      <c r="O38" s="8">
        <v>2104037778.6400001</v>
      </c>
      <c r="P38" s="8">
        <v>0</v>
      </c>
      <c r="Q38" s="8">
        <v>0</v>
      </c>
      <c r="R38" s="8">
        <v>0</v>
      </c>
      <c r="S38" s="9">
        <f t="shared" ref="S38:S59" si="11">+M38-P38</f>
        <v>2548500000</v>
      </c>
      <c r="T38" s="10">
        <f t="shared" ref="T38:T59" si="12">+P38/M38</f>
        <v>0</v>
      </c>
      <c r="U38" s="11">
        <f t="shared" ref="U38:U59" si="13">+Q38/M38</f>
        <v>0</v>
      </c>
      <c r="V38" s="11">
        <f t="shared" ref="V38:V59" si="14">+R38/M38</f>
        <v>0</v>
      </c>
      <c r="W38" s="2"/>
    </row>
    <row r="39" spans="1:23" ht="50.1" customHeight="1" thickTop="1" thickBot="1" x14ac:dyDescent="0.3">
      <c r="A39" s="6" t="s">
        <v>68</v>
      </c>
      <c r="B39" s="6" t="s">
        <v>73</v>
      </c>
      <c r="C39" s="6" t="s">
        <v>70</v>
      </c>
      <c r="D39" s="6" t="s">
        <v>19</v>
      </c>
      <c r="E39" s="6"/>
      <c r="F39" s="6" t="s">
        <v>21</v>
      </c>
      <c r="G39" s="6" t="s">
        <v>22</v>
      </c>
      <c r="H39" s="6" t="s">
        <v>23</v>
      </c>
      <c r="I39" s="7" t="s">
        <v>74</v>
      </c>
      <c r="J39" s="8">
        <v>3234883561</v>
      </c>
      <c r="K39" s="8">
        <v>0</v>
      </c>
      <c r="L39" s="8">
        <v>0</v>
      </c>
      <c r="M39" s="8">
        <v>3234883561</v>
      </c>
      <c r="N39" s="8">
        <v>2000000000</v>
      </c>
      <c r="O39" s="8">
        <v>1234883561</v>
      </c>
      <c r="P39" s="8">
        <v>2000000000</v>
      </c>
      <c r="Q39" s="8">
        <v>0</v>
      </c>
      <c r="R39" s="8">
        <v>0</v>
      </c>
      <c r="S39" s="9">
        <f t="shared" si="11"/>
        <v>1234883561</v>
      </c>
      <c r="T39" s="10">
        <f t="shared" si="12"/>
        <v>0.61826027499479452</v>
      </c>
      <c r="U39" s="11">
        <f t="shared" si="13"/>
        <v>0</v>
      </c>
      <c r="V39" s="11">
        <f t="shared" si="14"/>
        <v>0</v>
      </c>
      <c r="W39" s="2"/>
    </row>
    <row r="40" spans="1:23" ht="50.1" customHeight="1" thickTop="1" thickBot="1" x14ac:dyDescent="0.3">
      <c r="A40" s="6" t="s">
        <v>68</v>
      </c>
      <c r="B40" s="6" t="s">
        <v>73</v>
      </c>
      <c r="C40" s="6" t="s">
        <v>70</v>
      </c>
      <c r="D40" s="6" t="s">
        <v>19</v>
      </c>
      <c r="E40" s="6"/>
      <c r="F40" s="6" t="s">
        <v>21</v>
      </c>
      <c r="G40" s="6" t="s">
        <v>72</v>
      </c>
      <c r="H40" s="6" t="s">
        <v>23</v>
      </c>
      <c r="I40" s="7" t="s">
        <v>74</v>
      </c>
      <c r="J40" s="8">
        <v>9765116439</v>
      </c>
      <c r="K40" s="8">
        <v>0</v>
      </c>
      <c r="L40" s="8">
        <v>0</v>
      </c>
      <c r="M40" s="8">
        <v>9765116439</v>
      </c>
      <c r="N40" s="8">
        <v>0</v>
      </c>
      <c r="O40" s="8">
        <v>9765116439</v>
      </c>
      <c r="P40" s="8">
        <v>0</v>
      </c>
      <c r="Q40" s="8">
        <v>0</v>
      </c>
      <c r="R40" s="8">
        <v>0</v>
      </c>
      <c r="S40" s="9">
        <f t="shared" si="11"/>
        <v>9765116439</v>
      </c>
      <c r="T40" s="10">
        <f t="shared" si="12"/>
        <v>0</v>
      </c>
      <c r="U40" s="11">
        <f t="shared" si="13"/>
        <v>0</v>
      </c>
      <c r="V40" s="11">
        <f t="shared" si="14"/>
        <v>0</v>
      </c>
      <c r="W40" s="2"/>
    </row>
    <row r="41" spans="1:23" ht="50.1" customHeight="1" thickTop="1" thickBot="1" x14ac:dyDescent="0.3">
      <c r="A41" s="6" t="s">
        <v>68</v>
      </c>
      <c r="B41" s="6" t="s">
        <v>73</v>
      </c>
      <c r="C41" s="6" t="s">
        <v>70</v>
      </c>
      <c r="D41" s="6" t="s">
        <v>31</v>
      </c>
      <c r="E41" s="6"/>
      <c r="F41" s="6" t="s">
        <v>21</v>
      </c>
      <c r="G41" s="6" t="s">
        <v>22</v>
      </c>
      <c r="H41" s="6" t="s">
        <v>23</v>
      </c>
      <c r="I41" s="7" t="s">
        <v>75</v>
      </c>
      <c r="J41" s="8">
        <v>112832404731</v>
      </c>
      <c r="K41" s="8">
        <v>0</v>
      </c>
      <c r="L41" s="8">
        <v>0</v>
      </c>
      <c r="M41" s="8">
        <v>112832404731</v>
      </c>
      <c r="N41" s="8">
        <v>112832404731</v>
      </c>
      <c r="O41" s="8">
        <v>0</v>
      </c>
      <c r="P41" s="8">
        <v>0</v>
      </c>
      <c r="Q41" s="8">
        <v>0</v>
      </c>
      <c r="R41" s="8">
        <v>0</v>
      </c>
      <c r="S41" s="9">
        <f t="shared" si="11"/>
        <v>112832404731</v>
      </c>
      <c r="T41" s="10">
        <f t="shared" si="12"/>
        <v>0</v>
      </c>
      <c r="U41" s="11">
        <f t="shared" si="13"/>
        <v>0</v>
      </c>
      <c r="V41" s="11">
        <f t="shared" si="14"/>
        <v>0</v>
      </c>
      <c r="W41" s="2"/>
    </row>
    <row r="42" spans="1:23" ht="50.1" customHeight="1" thickTop="1" thickBot="1" x14ac:dyDescent="0.3">
      <c r="A42" s="6" t="s">
        <v>68</v>
      </c>
      <c r="B42" s="6" t="s">
        <v>73</v>
      </c>
      <c r="C42" s="6" t="s">
        <v>70</v>
      </c>
      <c r="D42" s="6" t="s">
        <v>34</v>
      </c>
      <c r="E42" s="6"/>
      <c r="F42" s="6" t="s">
        <v>21</v>
      </c>
      <c r="G42" s="6" t="s">
        <v>22</v>
      </c>
      <c r="H42" s="6" t="s">
        <v>23</v>
      </c>
      <c r="I42" s="7" t="s">
        <v>76</v>
      </c>
      <c r="J42" s="8">
        <v>550000000</v>
      </c>
      <c r="K42" s="8">
        <v>0</v>
      </c>
      <c r="L42" s="8">
        <v>0</v>
      </c>
      <c r="M42" s="8">
        <v>550000000</v>
      </c>
      <c r="N42" s="8">
        <v>389225600</v>
      </c>
      <c r="O42" s="8">
        <v>160774400</v>
      </c>
      <c r="P42" s="8">
        <v>389225600</v>
      </c>
      <c r="Q42" s="8">
        <v>15000000</v>
      </c>
      <c r="R42" s="8">
        <v>15000000</v>
      </c>
      <c r="S42" s="9">
        <f t="shared" si="11"/>
        <v>160774400</v>
      </c>
      <c r="T42" s="10">
        <f t="shared" si="12"/>
        <v>0.70768290909090914</v>
      </c>
      <c r="U42" s="11">
        <f t="shared" si="13"/>
        <v>2.7272727272727271E-2</v>
      </c>
      <c r="V42" s="11">
        <f t="shared" si="14"/>
        <v>2.7272727272727271E-2</v>
      </c>
      <c r="W42" s="2"/>
    </row>
    <row r="43" spans="1:23" ht="50.1" customHeight="1" thickTop="1" thickBot="1" x14ac:dyDescent="0.3">
      <c r="A43" s="6" t="s">
        <v>68</v>
      </c>
      <c r="B43" s="6" t="s">
        <v>73</v>
      </c>
      <c r="C43" s="6" t="s">
        <v>70</v>
      </c>
      <c r="D43" s="6" t="s">
        <v>25</v>
      </c>
      <c r="E43" s="6"/>
      <c r="F43" s="6" t="s">
        <v>21</v>
      </c>
      <c r="G43" s="6" t="s">
        <v>22</v>
      </c>
      <c r="H43" s="6" t="s">
        <v>23</v>
      </c>
      <c r="I43" s="7" t="s">
        <v>77</v>
      </c>
      <c r="J43" s="8">
        <v>2154000000</v>
      </c>
      <c r="K43" s="8">
        <v>0</v>
      </c>
      <c r="L43" s="8">
        <v>0</v>
      </c>
      <c r="M43" s="8">
        <v>2154000000</v>
      </c>
      <c r="N43" s="8">
        <v>624776688</v>
      </c>
      <c r="O43" s="8">
        <v>1529223312</v>
      </c>
      <c r="P43" s="8">
        <v>100586000</v>
      </c>
      <c r="Q43" s="8">
        <v>15000000</v>
      </c>
      <c r="R43" s="8">
        <v>15000000</v>
      </c>
      <c r="S43" s="9">
        <f t="shared" si="11"/>
        <v>2053414000</v>
      </c>
      <c r="T43" s="10">
        <f t="shared" si="12"/>
        <v>4.6697307335190341E-2</v>
      </c>
      <c r="U43" s="11">
        <f t="shared" si="13"/>
        <v>6.9637883008356544E-3</v>
      </c>
      <c r="V43" s="11">
        <f t="shared" si="14"/>
        <v>6.9637883008356544E-3</v>
      </c>
      <c r="W43" s="2"/>
    </row>
    <row r="44" spans="1:23" ht="50.1" customHeight="1" thickTop="1" thickBot="1" x14ac:dyDescent="0.3">
      <c r="A44" s="6" t="s">
        <v>68</v>
      </c>
      <c r="B44" s="6" t="s">
        <v>73</v>
      </c>
      <c r="C44" s="6" t="s">
        <v>70</v>
      </c>
      <c r="D44" s="6" t="s">
        <v>27</v>
      </c>
      <c r="E44" s="6"/>
      <c r="F44" s="6" t="s">
        <v>21</v>
      </c>
      <c r="G44" s="6" t="s">
        <v>22</v>
      </c>
      <c r="H44" s="6" t="s">
        <v>23</v>
      </c>
      <c r="I44" s="7" t="s">
        <v>78</v>
      </c>
      <c r="J44" s="8">
        <v>500000000</v>
      </c>
      <c r="K44" s="8">
        <v>0</v>
      </c>
      <c r="L44" s="8">
        <v>0</v>
      </c>
      <c r="M44" s="8">
        <v>500000000</v>
      </c>
      <c r="N44" s="8">
        <v>55000000</v>
      </c>
      <c r="O44" s="8">
        <v>445000000</v>
      </c>
      <c r="P44" s="8">
        <v>55000000</v>
      </c>
      <c r="Q44" s="8">
        <v>15000000</v>
      </c>
      <c r="R44" s="8">
        <v>15000000</v>
      </c>
      <c r="S44" s="9">
        <f t="shared" si="11"/>
        <v>445000000</v>
      </c>
      <c r="T44" s="10">
        <f t="shared" si="12"/>
        <v>0.11</v>
      </c>
      <c r="U44" s="11">
        <f t="shared" si="13"/>
        <v>0.03</v>
      </c>
      <c r="V44" s="11">
        <f t="shared" si="14"/>
        <v>0.03</v>
      </c>
      <c r="W44" s="2"/>
    </row>
    <row r="45" spans="1:23" ht="50.1" customHeight="1" thickTop="1" thickBot="1" x14ac:dyDescent="0.3">
      <c r="A45" s="6" t="s">
        <v>68</v>
      </c>
      <c r="B45" s="6" t="s">
        <v>73</v>
      </c>
      <c r="C45" s="6" t="s">
        <v>70</v>
      </c>
      <c r="D45" s="6" t="s">
        <v>59</v>
      </c>
      <c r="E45" s="6"/>
      <c r="F45" s="6" t="s">
        <v>21</v>
      </c>
      <c r="G45" s="6" t="s">
        <v>22</v>
      </c>
      <c r="H45" s="6" t="s">
        <v>23</v>
      </c>
      <c r="I45" s="7" t="s">
        <v>79</v>
      </c>
      <c r="J45" s="8">
        <v>1500000000</v>
      </c>
      <c r="K45" s="8">
        <v>0</v>
      </c>
      <c r="L45" s="8">
        <v>0</v>
      </c>
      <c r="M45" s="8">
        <v>1500000000</v>
      </c>
      <c r="N45" s="8">
        <v>235241353</v>
      </c>
      <c r="O45" s="8">
        <v>1264758647</v>
      </c>
      <c r="P45" s="8">
        <v>111800000</v>
      </c>
      <c r="Q45" s="8">
        <v>15000000</v>
      </c>
      <c r="R45" s="8">
        <v>15000000</v>
      </c>
      <c r="S45" s="9">
        <f t="shared" si="11"/>
        <v>1388200000</v>
      </c>
      <c r="T45" s="10">
        <f t="shared" si="12"/>
        <v>7.4533333333333326E-2</v>
      </c>
      <c r="U45" s="11">
        <f t="shared" si="13"/>
        <v>0.01</v>
      </c>
      <c r="V45" s="11">
        <f t="shared" si="14"/>
        <v>0.01</v>
      </c>
      <c r="W45" s="2"/>
    </row>
    <row r="46" spans="1:23" ht="50.1" customHeight="1" thickTop="1" thickBot="1" x14ac:dyDescent="0.3">
      <c r="A46" s="6" t="s">
        <v>68</v>
      </c>
      <c r="B46" s="6" t="s">
        <v>73</v>
      </c>
      <c r="C46" s="6" t="s">
        <v>70</v>
      </c>
      <c r="D46" s="6" t="s">
        <v>59</v>
      </c>
      <c r="E46" s="6"/>
      <c r="F46" s="6" t="s">
        <v>21</v>
      </c>
      <c r="G46" s="6" t="s">
        <v>72</v>
      </c>
      <c r="H46" s="6" t="s">
        <v>23</v>
      </c>
      <c r="I46" s="7" t="s">
        <v>79</v>
      </c>
      <c r="J46" s="8">
        <v>1500000000</v>
      </c>
      <c r="K46" s="8">
        <v>0</v>
      </c>
      <c r="L46" s="8">
        <v>0</v>
      </c>
      <c r="M46" s="8">
        <v>1500000000</v>
      </c>
      <c r="N46" s="8">
        <v>0</v>
      </c>
      <c r="O46" s="8">
        <v>1500000000</v>
      </c>
      <c r="P46" s="8">
        <v>0</v>
      </c>
      <c r="Q46" s="8">
        <v>0</v>
      </c>
      <c r="R46" s="8">
        <v>0</v>
      </c>
      <c r="S46" s="9">
        <f t="shared" si="11"/>
        <v>1500000000</v>
      </c>
      <c r="T46" s="10">
        <f t="shared" si="12"/>
        <v>0</v>
      </c>
      <c r="U46" s="11">
        <f t="shared" si="13"/>
        <v>0</v>
      </c>
      <c r="V46" s="11">
        <f t="shared" si="14"/>
        <v>0</v>
      </c>
      <c r="W46" s="2"/>
    </row>
    <row r="47" spans="1:23" ht="50.1" customHeight="1" thickTop="1" thickBot="1" x14ac:dyDescent="0.3">
      <c r="A47" s="6" t="s">
        <v>68</v>
      </c>
      <c r="B47" s="6" t="s">
        <v>73</v>
      </c>
      <c r="C47" s="6" t="s">
        <v>70</v>
      </c>
      <c r="D47" s="6" t="s">
        <v>80</v>
      </c>
      <c r="E47" s="6"/>
      <c r="F47" s="6" t="s">
        <v>21</v>
      </c>
      <c r="G47" s="6" t="s">
        <v>22</v>
      </c>
      <c r="H47" s="6" t="s">
        <v>23</v>
      </c>
      <c r="I47" s="7" t="s">
        <v>81</v>
      </c>
      <c r="J47" s="8">
        <v>880000000</v>
      </c>
      <c r="K47" s="8">
        <v>0</v>
      </c>
      <c r="L47" s="8">
        <v>0</v>
      </c>
      <c r="M47" s="8">
        <v>880000000</v>
      </c>
      <c r="N47" s="8">
        <v>467489569</v>
      </c>
      <c r="O47" s="8">
        <v>412510431</v>
      </c>
      <c r="P47" s="8">
        <v>170892721</v>
      </c>
      <c r="Q47" s="8">
        <v>15000000</v>
      </c>
      <c r="R47" s="8">
        <v>15000000</v>
      </c>
      <c r="S47" s="9">
        <f t="shared" si="11"/>
        <v>709107279</v>
      </c>
      <c r="T47" s="10">
        <f t="shared" si="12"/>
        <v>0.19419627386363636</v>
      </c>
      <c r="U47" s="11">
        <f t="shared" si="13"/>
        <v>1.7045454545454544E-2</v>
      </c>
      <c r="V47" s="11">
        <f t="shared" si="14"/>
        <v>1.7045454545454544E-2</v>
      </c>
      <c r="W47" s="2"/>
    </row>
    <row r="48" spans="1:23" ht="50.1" customHeight="1" thickTop="1" thickBot="1" x14ac:dyDescent="0.3">
      <c r="A48" s="6" t="s">
        <v>68</v>
      </c>
      <c r="B48" s="6" t="s">
        <v>73</v>
      </c>
      <c r="C48" s="6" t="s">
        <v>70</v>
      </c>
      <c r="D48" s="6" t="s">
        <v>51</v>
      </c>
      <c r="E48" s="6"/>
      <c r="F48" s="6" t="s">
        <v>21</v>
      </c>
      <c r="G48" s="6" t="s">
        <v>22</v>
      </c>
      <c r="H48" s="6" t="s">
        <v>23</v>
      </c>
      <c r="I48" s="7" t="s">
        <v>82</v>
      </c>
      <c r="J48" s="8">
        <v>2000000000</v>
      </c>
      <c r="K48" s="8">
        <v>0</v>
      </c>
      <c r="L48" s="8">
        <v>0</v>
      </c>
      <c r="M48" s="8">
        <v>2000000000</v>
      </c>
      <c r="N48" s="8">
        <v>405556328</v>
      </c>
      <c r="O48" s="8">
        <v>1594443672</v>
      </c>
      <c r="P48" s="8">
        <v>378046891</v>
      </c>
      <c r="Q48" s="8">
        <v>15000000</v>
      </c>
      <c r="R48" s="8">
        <v>15000000</v>
      </c>
      <c r="S48" s="9">
        <f t="shared" si="11"/>
        <v>1621953109</v>
      </c>
      <c r="T48" s="10">
        <f t="shared" si="12"/>
        <v>0.1890234455</v>
      </c>
      <c r="U48" s="11">
        <f t="shared" si="13"/>
        <v>7.4999999999999997E-3</v>
      </c>
      <c r="V48" s="11">
        <f t="shared" si="14"/>
        <v>7.4999999999999997E-3</v>
      </c>
      <c r="W48" s="2"/>
    </row>
    <row r="49" spans="1:23" ht="50.1" customHeight="1" thickTop="1" thickBot="1" x14ac:dyDescent="0.3">
      <c r="A49" s="6" t="s">
        <v>68</v>
      </c>
      <c r="B49" s="6" t="s">
        <v>73</v>
      </c>
      <c r="C49" s="6" t="s">
        <v>70</v>
      </c>
      <c r="D49" s="6" t="s">
        <v>29</v>
      </c>
      <c r="E49" s="6"/>
      <c r="F49" s="6" t="s">
        <v>21</v>
      </c>
      <c r="G49" s="6" t="s">
        <v>22</v>
      </c>
      <c r="H49" s="6" t="s">
        <v>23</v>
      </c>
      <c r="I49" s="7" t="s">
        <v>83</v>
      </c>
      <c r="J49" s="8">
        <v>3667681196</v>
      </c>
      <c r="K49" s="8">
        <v>0</v>
      </c>
      <c r="L49" s="8">
        <v>0</v>
      </c>
      <c r="M49" s="8">
        <v>3667681196</v>
      </c>
      <c r="N49" s="8">
        <v>2438801898</v>
      </c>
      <c r="O49" s="8">
        <v>1228879298</v>
      </c>
      <c r="P49" s="8">
        <v>1520468267</v>
      </c>
      <c r="Q49" s="8">
        <v>80000000</v>
      </c>
      <c r="R49" s="8">
        <v>80000000</v>
      </c>
      <c r="S49" s="9">
        <f t="shared" si="11"/>
        <v>2147212929</v>
      </c>
      <c r="T49" s="10">
        <f t="shared" si="12"/>
        <v>0.41455845962245408</v>
      </c>
      <c r="U49" s="11">
        <f t="shared" si="13"/>
        <v>2.1812146619299567E-2</v>
      </c>
      <c r="V49" s="11">
        <f t="shared" si="14"/>
        <v>2.1812146619299567E-2</v>
      </c>
      <c r="W49" s="2"/>
    </row>
    <row r="50" spans="1:23" ht="50.1" customHeight="1" thickTop="1" thickBot="1" x14ac:dyDescent="0.3">
      <c r="A50" s="6" t="s">
        <v>68</v>
      </c>
      <c r="B50" s="6" t="s">
        <v>73</v>
      </c>
      <c r="C50" s="6" t="s">
        <v>70</v>
      </c>
      <c r="D50" s="6" t="s">
        <v>29</v>
      </c>
      <c r="E50" s="6"/>
      <c r="F50" s="6" t="s">
        <v>21</v>
      </c>
      <c r="G50" s="6" t="s">
        <v>72</v>
      </c>
      <c r="H50" s="6" t="s">
        <v>23</v>
      </c>
      <c r="I50" s="7" t="s">
        <v>83</v>
      </c>
      <c r="J50" s="8">
        <v>10197914073</v>
      </c>
      <c r="K50" s="8">
        <v>0</v>
      </c>
      <c r="L50" s="8">
        <v>0</v>
      </c>
      <c r="M50" s="8">
        <v>10197914073</v>
      </c>
      <c r="N50" s="8">
        <v>0</v>
      </c>
      <c r="O50" s="8">
        <v>10197914073</v>
      </c>
      <c r="P50" s="8">
        <v>0</v>
      </c>
      <c r="Q50" s="8">
        <v>0</v>
      </c>
      <c r="R50" s="8">
        <v>0</v>
      </c>
      <c r="S50" s="9">
        <f t="shared" si="11"/>
        <v>10197914073</v>
      </c>
      <c r="T50" s="10">
        <f t="shared" si="12"/>
        <v>0</v>
      </c>
      <c r="U50" s="11">
        <f t="shared" si="13"/>
        <v>0</v>
      </c>
      <c r="V50" s="11">
        <f t="shared" si="14"/>
        <v>0</v>
      </c>
      <c r="W50" s="2"/>
    </row>
    <row r="51" spans="1:23" ht="66.75" customHeight="1" thickTop="1" thickBot="1" x14ac:dyDescent="0.3">
      <c r="A51" s="6" t="s">
        <v>68</v>
      </c>
      <c r="B51" s="6" t="s">
        <v>73</v>
      </c>
      <c r="C51" s="6" t="s">
        <v>70</v>
      </c>
      <c r="D51" s="6" t="s">
        <v>22</v>
      </c>
      <c r="E51" s="6"/>
      <c r="F51" s="6" t="s">
        <v>21</v>
      </c>
      <c r="G51" s="6" t="s">
        <v>22</v>
      </c>
      <c r="H51" s="6" t="s">
        <v>23</v>
      </c>
      <c r="I51" s="7" t="s">
        <v>84</v>
      </c>
      <c r="J51" s="8">
        <v>3734883562</v>
      </c>
      <c r="K51" s="8">
        <v>0</v>
      </c>
      <c r="L51" s="8">
        <v>0</v>
      </c>
      <c r="M51" s="8">
        <v>3734883562</v>
      </c>
      <c r="N51" s="8">
        <v>3734883562</v>
      </c>
      <c r="O51" s="8">
        <v>0</v>
      </c>
      <c r="P51" s="8">
        <v>0</v>
      </c>
      <c r="Q51" s="8">
        <v>0</v>
      </c>
      <c r="R51" s="8">
        <v>0</v>
      </c>
      <c r="S51" s="9">
        <f t="shared" si="11"/>
        <v>3734883562</v>
      </c>
      <c r="T51" s="10">
        <f t="shared" si="12"/>
        <v>0</v>
      </c>
      <c r="U51" s="11">
        <f t="shared" si="13"/>
        <v>0</v>
      </c>
      <c r="V51" s="11">
        <f t="shared" si="14"/>
        <v>0</v>
      </c>
      <c r="W51" s="2"/>
    </row>
    <row r="52" spans="1:23" ht="63" customHeight="1" thickTop="1" thickBot="1" x14ac:dyDescent="0.3">
      <c r="A52" s="6" t="s">
        <v>68</v>
      </c>
      <c r="B52" s="6" t="s">
        <v>73</v>
      </c>
      <c r="C52" s="6" t="s">
        <v>70</v>
      </c>
      <c r="D52" s="6" t="s">
        <v>22</v>
      </c>
      <c r="E52" s="6"/>
      <c r="F52" s="6" t="s">
        <v>21</v>
      </c>
      <c r="G52" s="6" t="s">
        <v>72</v>
      </c>
      <c r="H52" s="6" t="s">
        <v>23</v>
      </c>
      <c r="I52" s="7" t="s">
        <v>84</v>
      </c>
      <c r="J52" s="8">
        <v>10265116438</v>
      </c>
      <c r="K52" s="8">
        <v>0</v>
      </c>
      <c r="L52" s="8">
        <v>0</v>
      </c>
      <c r="M52" s="8">
        <v>10265116438</v>
      </c>
      <c r="N52" s="8">
        <v>10265116438</v>
      </c>
      <c r="O52" s="8">
        <v>0</v>
      </c>
      <c r="P52" s="8">
        <v>0</v>
      </c>
      <c r="Q52" s="8">
        <v>0</v>
      </c>
      <c r="R52" s="8">
        <v>0</v>
      </c>
      <c r="S52" s="9">
        <f t="shared" si="11"/>
        <v>10265116438</v>
      </c>
      <c r="T52" s="10">
        <f t="shared" si="12"/>
        <v>0</v>
      </c>
      <c r="U52" s="11">
        <f t="shared" si="13"/>
        <v>0</v>
      </c>
      <c r="V52" s="11">
        <f t="shared" si="14"/>
        <v>0</v>
      </c>
      <c r="W52" s="2"/>
    </row>
    <row r="53" spans="1:23" ht="63.75" customHeight="1" thickTop="1" thickBot="1" x14ac:dyDescent="0.3">
      <c r="A53" s="6" t="s">
        <v>68</v>
      </c>
      <c r="B53" s="6" t="s">
        <v>73</v>
      </c>
      <c r="C53" s="6" t="s">
        <v>70</v>
      </c>
      <c r="D53" s="6" t="s">
        <v>37</v>
      </c>
      <c r="E53" s="6"/>
      <c r="F53" s="6" t="s">
        <v>21</v>
      </c>
      <c r="G53" s="6" t="s">
        <v>22</v>
      </c>
      <c r="H53" s="6" t="s">
        <v>23</v>
      </c>
      <c r="I53" s="7" t="s">
        <v>85</v>
      </c>
      <c r="J53" s="8">
        <v>3354883562</v>
      </c>
      <c r="K53" s="8">
        <v>0</v>
      </c>
      <c r="L53" s="8">
        <v>0</v>
      </c>
      <c r="M53" s="8">
        <v>3354883562</v>
      </c>
      <c r="N53" s="8">
        <v>498677488</v>
      </c>
      <c r="O53" s="8">
        <v>2856206074</v>
      </c>
      <c r="P53" s="8">
        <v>497535352</v>
      </c>
      <c r="Q53" s="8">
        <v>20000000</v>
      </c>
      <c r="R53" s="8">
        <v>20000000</v>
      </c>
      <c r="S53" s="9">
        <f t="shared" si="11"/>
        <v>2857348210</v>
      </c>
      <c r="T53" s="10">
        <f t="shared" si="12"/>
        <v>0.14830182413347195</v>
      </c>
      <c r="U53" s="11">
        <f t="shared" si="13"/>
        <v>5.9614587601594981E-3</v>
      </c>
      <c r="V53" s="11">
        <f t="shared" si="14"/>
        <v>5.9614587601594981E-3</v>
      </c>
      <c r="W53" s="2"/>
    </row>
    <row r="54" spans="1:23" ht="65.25" customHeight="1" thickTop="1" thickBot="1" x14ac:dyDescent="0.3">
      <c r="A54" s="6" t="s">
        <v>68</v>
      </c>
      <c r="B54" s="6" t="s">
        <v>73</v>
      </c>
      <c r="C54" s="6" t="s">
        <v>70</v>
      </c>
      <c r="D54" s="6" t="s">
        <v>37</v>
      </c>
      <c r="E54" s="6"/>
      <c r="F54" s="6" t="s">
        <v>21</v>
      </c>
      <c r="G54" s="6" t="s">
        <v>72</v>
      </c>
      <c r="H54" s="6" t="s">
        <v>23</v>
      </c>
      <c r="I54" s="7" t="s">
        <v>85</v>
      </c>
      <c r="J54" s="8">
        <v>9885116438</v>
      </c>
      <c r="K54" s="8">
        <v>0</v>
      </c>
      <c r="L54" s="8">
        <v>0</v>
      </c>
      <c r="M54" s="8">
        <v>9885116438</v>
      </c>
      <c r="N54" s="8">
        <v>0</v>
      </c>
      <c r="O54" s="8">
        <v>9885116438</v>
      </c>
      <c r="P54" s="8">
        <v>0</v>
      </c>
      <c r="Q54" s="8">
        <v>0</v>
      </c>
      <c r="R54" s="8">
        <v>0</v>
      </c>
      <c r="S54" s="9">
        <f t="shared" si="11"/>
        <v>9885116438</v>
      </c>
      <c r="T54" s="10">
        <f t="shared" si="12"/>
        <v>0</v>
      </c>
      <c r="U54" s="11">
        <f t="shared" si="13"/>
        <v>0</v>
      </c>
      <c r="V54" s="11">
        <f t="shared" si="14"/>
        <v>0</v>
      </c>
      <c r="W54" s="2"/>
    </row>
    <row r="55" spans="1:23" ht="75" customHeight="1" thickTop="1" thickBot="1" x14ac:dyDescent="0.3">
      <c r="A55" s="6" t="s">
        <v>68</v>
      </c>
      <c r="B55" s="6" t="s">
        <v>73</v>
      </c>
      <c r="C55" s="6" t="s">
        <v>70</v>
      </c>
      <c r="D55" s="6" t="s">
        <v>86</v>
      </c>
      <c r="E55" s="6"/>
      <c r="F55" s="6" t="s">
        <v>21</v>
      </c>
      <c r="G55" s="6" t="s">
        <v>22</v>
      </c>
      <c r="H55" s="6" t="s">
        <v>23</v>
      </c>
      <c r="I55" s="7" t="s">
        <v>87</v>
      </c>
      <c r="J55" s="8">
        <v>3000000000</v>
      </c>
      <c r="K55" s="8">
        <v>0</v>
      </c>
      <c r="L55" s="8">
        <v>0</v>
      </c>
      <c r="M55" s="8">
        <v>3000000000</v>
      </c>
      <c r="N55" s="8">
        <v>1490977855</v>
      </c>
      <c r="O55" s="8">
        <v>1509022145</v>
      </c>
      <c r="P55" s="8">
        <v>1271269727</v>
      </c>
      <c r="Q55" s="8">
        <v>15000000</v>
      </c>
      <c r="R55" s="8">
        <v>15000000</v>
      </c>
      <c r="S55" s="9">
        <f t="shared" si="11"/>
        <v>1728730273</v>
      </c>
      <c r="T55" s="10">
        <f t="shared" si="12"/>
        <v>0.42375657566666669</v>
      </c>
      <c r="U55" s="11">
        <f t="shared" si="13"/>
        <v>5.0000000000000001E-3</v>
      </c>
      <c r="V55" s="11">
        <f t="shared" si="14"/>
        <v>5.0000000000000001E-3</v>
      </c>
      <c r="W55" s="2"/>
    </row>
    <row r="56" spans="1:23" ht="68.25" customHeight="1" thickTop="1" thickBot="1" x14ac:dyDescent="0.3">
      <c r="A56" s="6" t="s">
        <v>68</v>
      </c>
      <c r="B56" s="6" t="s">
        <v>88</v>
      </c>
      <c r="C56" s="6" t="s">
        <v>70</v>
      </c>
      <c r="D56" s="6" t="s">
        <v>19</v>
      </c>
      <c r="E56" s="6"/>
      <c r="F56" s="6" t="s">
        <v>21</v>
      </c>
      <c r="G56" s="6" t="s">
        <v>22</v>
      </c>
      <c r="H56" s="6" t="s">
        <v>23</v>
      </c>
      <c r="I56" s="7" t="s">
        <v>89</v>
      </c>
      <c r="J56" s="8">
        <v>380000000</v>
      </c>
      <c r="K56" s="8">
        <v>0</v>
      </c>
      <c r="L56" s="8">
        <v>0</v>
      </c>
      <c r="M56" s="8">
        <v>380000000</v>
      </c>
      <c r="N56" s="8">
        <v>183573919</v>
      </c>
      <c r="O56" s="8">
        <v>196426081</v>
      </c>
      <c r="P56" s="8">
        <v>20000000</v>
      </c>
      <c r="Q56" s="8">
        <v>5000000</v>
      </c>
      <c r="R56" s="8">
        <v>5000000</v>
      </c>
      <c r="S56" s="9">
        <f t="shared" si="11"/>
        <v>360000000</v>
      </c>
      <c r="T56" s="10">
        <f t="shared" si="12"/>
        <v>5.2631578947368418E-2</v>
      </c>
      <c r="U56" s="11">
        <f t="shared" si="13"/>
        <v>1.3157894736842105E-2</v>
      </c>
      <c r="V56" s="11">
        <f t="shared" si="14"/>
        <v>1.3157894736842105E-2</v>
      </c>
      <c r="W56" s="2"/>
    </row>
    <row r="57" spans="1:23" ht="63.75" customHeight="1" thickTop="1" thickBot="1" x14ac:dyDescent="0.3">
      <c r="A57" s="6" t="s">
        <v>68</v>
      </c>
      <c r="B57" s="6" t="s">
        <v>88</v>
      </c>
      <c r="C57" s="6" t="s">
        <v>70</v>
      </c>
      <c r="D57" s="6" t="s">
        <v>31</v>
      </c>
      <c r="E57" s="6"/>
      <c r="F57" s="6" t="s">
        <v>21</v>
      </c>
      <c r="G57" s="6" t="s">
        <v>22</v>
      </c>
      <c r="H57" s="6" t="s">
        <v>23</v>
      </c>
      <c r="I57" s="7" t="s">
        <v>90</v>
      </c>
      <c r="J57" s="8">
        <v>250000000</v>
      </c>
      <c r="K57" s="8">
        <v>0</v>
      </c>
      <c r="L57" s="8">
        <v>0</v>
      </c>
      <c r="M57" s="8">
        <v>250000000</v>
      </c>
      <c r="N57" s="8">
        <v>78259908</v>
      </c>
      <c r="O57" s="8">
        <v>171740092</v>
      </c>
      <c r="P57" s="8">
        <v>78259908</v>
      </c>
      <c r="Q57" s="8">
        <v>15000000</v>
      </c>
      <c r="R57" s="8">
        <v>15000000</v>
      </c>
      <c r="S57" s="9">
        <f t="shared" si="11"/>
        <v>171740092</v>
      </c>
      <c r="T57" s="10">
        <f t="shared" si="12"/>
        <v>0.31303963200000001</v>
      </c>
      <c r="U57" s="11">
        <f t="shared" si="13"/>
        <v>0.06</v>
      </c>
      <c r="V57" s="11">
        <f t="shared" si="14"/>
        <v>0.06</v>
      </c>
      <c r="W57" s="2"/>
    </row>
    <row r="58" spans="1:23" ht="84.75" customHeight="1" thickTop="1" x14ac:dyDescent="0.25">
      <c r="A58" s="28" t="s">
        <v>68</v>
      </c>
      <c r="B58" s="28" t="s">
        <v>91</v>
      </c>
      <c r="C58" s="28" t="s">
        <v>70</v>
      </c>
      <c r="D58" s="28" t="s">
        <v>19</v>
      </c>
      <c r="E58" s="28"/>
      <c r="F58" s="28" t="s">
        <v>21</v>
      </c>
      <c r="G58" s="28" t="s">
        <v>22</v>
      </c>
      <c r="H58" s="28" t="s">
        <v>23</v>
      </c>
      <c r="I58" s="29" t="s">
        <v>92</v>
      </c>
      <c r="J58" s="30">
        <v>3871000000</v>
      </c>
      <c r="K58" s="30">
        <v>0</v>
      </c>
      <c r="L58" s="30">
        <v>0</v>
      </c>
      <c r="M58" s="30">
        <v>3871000000</v>
      </c>
      <c r="N58" s="30">
        <v>926576300</v>
      </c>
      <c r="O58" s="30">
        <v>2944423700</v>
      </c>
      <c r="P58" s="30">
        <v>871966667</v>
      </c>
      <c r="Q58" s="30">
        <v>0</v>
      </c>
      <c r="R58" s="30">
        <v>0</v>
      </c>
      <c r="S58" s="31">
        <f t="shared" si="11"/>
        <v>2999033333</v>
      </c>
      <c r="T58" s="32">
        <f t="shared" si="12"/>
        <v>0.22525617850684579</v>
      </c>
      <c r="U58" s="33">
        <f t="shared" si="13"/>
        <v>0</v>
      </c>
      <c r="V58" s="33">
        <f t="shared" si="14"/>
        <v>0</v>
      </c>
      <c r="W58" s="2"/>
    </row>
    <row r="59" spans="1:23" ht="50.1" customHeight="1" thickBot="1" x14ac:dyDescent="0.3">
      <c r="A59" s="34"/>
      <c r="B59" s="35"/>
      <c r="C59" s="35"/>
      <c r="D59" s="35"/>
      <c r="E59" s="35"/>
      <c r="F59" s="35"/>
      <c r="G59" s="35"/>
      <c r="H59" s="35"/>
      <c r="I59" s="36" t="s">
        <v>100</v>
      </c>
      <c r="J59" s="37">
        <f>+J6+J36</f>
        <v>538407660000</v>
      </c>
      <c r="K59" s="37">
        <f t="shared" ref="K59:R59" si="15">+K6+K36</f>
        <v>0</v>
      </c>
      <c r="L59" s="37">
        <f t="shared" si="15"/>
        <v>0</v>
      </c>
      <c r="M59" s="37">
        <f t="shared" si="15"/>
        <v>538407660000</v>
      </c>
      <c r="N59" s="37">
        <f t="shared" si="15"/>
        <v>363865444341.66998</v>
      </c>
      <c r="O59" s="37">
        <f t="shared" si="15"/>
        <v>174542215658.33002</v>
      </c>
      <c r="P59" s="37">
        <f t="shared" si="15"/>
        <v>165743929572.14999</v>
      </c>
      <c r="Q59" s="37">
        <f t="shared" si="15"/>
        <v>20117336209.040001</v>
      </c>
      <c r="R59" s="37">
        <f t="shared" si="15"/>
        <v>8498123117.5900002</v>
      </c>
      <c r="S59" s="38">
        <f t="shared" si="11"/>
        <v>372663730427.84998</v>
      </c>
      <c r="T59" s="39">
        <f t="shared" si="12"/>
        <v>0.30784095748591317</v>
      </c>
      <c r="U59" s="40">
        <f t="shared" si="13"/>
        <v>3.7364505937824137E-2</v>
      </c>
      <c r="V59" s="41">
        <f t="shared" si="14"/>
        <v>1.5783807974778814E-2</v>
      </c>
      <c r="W59" s="2"/>
    </row>
    <row r="60" spans="1:23" ht="15.75" thickTop="1" x14ac:dyDescent="0.25">
      <c r="A60" s="1"/>
      <c r="B60" s="1"/>
      <c r="C60" s="1"/>
      <c r="D60" s="1"/>
      <c r="E60" s="1"/>
      <c r="F60" s="1"/>
      <c r="G60" s="1"/>
      <c r="H60" s="1"/>
      <c r="T60" s="2"/>
      <c r="U60" s="2"/>
      <c r="V60" s="2"/>
      <c r="W60" s="2"/>
    </row>
    <row r="61" spans="1:23" x14ac:dyDescent="0.25">
      <c r="A61" s="1" t="s">
        <v>109</v>
      </c>
      <c r="B61" s="42"/>
      <c r="C61" s="42"/>
      <c r="D61" s="42"/>
      <c r="E61" s="42"/>
      <c r="F61" s="1"/>
      <c r="G61" s="1"/>
      <c r="H61" s="1"/>
      <c r="I61" s="1"/>
      <c r="J61" s="1"/>
      <c r="K61" s="1"/>
      <c r="L61" s="1"/>
      <c r="M61" s="1"/>
      <c r="N61" s="42"/>
      <c r="O61" s="42"/>
      <c r="P61" s="42"/>
      <c r="Q61" s="42"/>
      <c r="R61" s="42"/>
      <c r="T61" s="2"/>
      <c r="U61" s="2"/>
      <c r="V61" s="2"/>
      <c r="W61" s="2"/>
    </row>
    <row r="62" spans="1:23" x14ac:dyDescent="0.25">
      <c r="A62" s="1" t="s">
        <v>110</v>
      </c>
      <c r="B62" s="42"/>
      <c r="C62" s="42"/>
      <c r="D62" s="42"/>
      <c r="E62" s="42"/>
      <c r="F62" s="1"/>
      <c r="G62" s="1"/>
      <c r="H62" s="1"/>
      <c r="I62" s="1"/>
      <c r="J62" s="1"/>
      <c r="K62" s="1"/>
      <c r="L62" s="1"/>
      <c r="M62" s="1"/>
      <c r="N62" s="42"/>
      <c r="O62" s="42"/>
      <c r="P62" s="42"/>
      <c r="Q62" s="42"/>
      <c r="R62" s="42"/>
      <c r="T62" s="2"/>
      <c r="U62" s="2"/>
      <c r="V62" s="2"/>
      <c r="W62" s="2"/>
    </row>
    <row r="63" spans="1:23" x14ac:dyDescent="0.25">
      <c r="A63" s="1" t="s">
        <v>111</v>
      </c>
      <c r="B63" s="42"/>
      <c r="C63" s="42"/>
      <c r="D63" s="42"/>
      <c r="E63" s="42"/>
      <c r="F63" s="1"/>
      <c r="G63" s="1"/>
      <c r="H63" s="1"/>
      <c r="I63" s="1"/>
      <c r="J63" s="1"/>
      <c r="K63" s="1"/>
      <c r="L63" s="1"/>
      <c r="M63" s="1"/>
      <c r="N63" s="42"/>
      <c r="O63" s="42"/>
      <c r="P63" s="42"/>
      <c r="Q63" s="42"/>
      <c r="R63" s="42"/>
      <c r="T63" s="2"/>
      <c r="U63" s="2"/>
      <c r="V63" s="2"/>
      <c r="W63" s="2"/>
    </row>
    <row r="64" spans="1:23" x14ac:dyDescent="0.25">
      <c r="A64" s="1"/>
      <c r="B64" s="1"/>
      <c r="C64" s="1"/>
      <c r="D64" s="1"/>
      <c r="E64" s="1"/>
      <c r="F64" s="1"/>
      <c r="G64" s="1"/>
      <c r="H64" s="1"/>
      <c r="T64" s="2"/>
      <c r="U64" s="2"/>
      <c r="V64" s="2"/>
      <c r="W64" s="2"/>
    </row>
    <row r="65" spans="1:23" x14ac:dyDescent="0.25">
      <c r="A65" s="1"/>
      <c r="B65" s="1"/>
      <c r="C65" s="1"/>
      <c r="D65" s="1"/>
      <c r="E65" s="1"/>
      <c r="F65" s="1"/>
      <c r="G65" s="1"/>
      <c r="H65" s="1"/>
      <c r="T65" s="2"/>
      <c r="U65" s="2"/>
      <c r="V65" s="2"/>
      <c r="W65" s="2"/>
    </row>
    <row r="66" spans="1:23" x14ac:dyDescent="0.25">
      <c r="A66" s="1"/>
      <c r="B66" s="1"/>
      <c r="C66" s="1"/>
      <c r="D66" s="1"/>
      <c r="E66" s="1"/>
      <c r="F66" s="1"/>
      <c r="G66" s="1"/>
      <c r="H66" s="1"/>
      <c r="T66" s="2"/>
      <c r="U66" s="2"/>
      <c r="V66" s="2"/>
      <c r="W66" s="2"/>
    </row>
    <row r="67" spans="1:23" x14ac:dyDescent="0.25">
      <c r="A67" s="1"/>
      <c r="B67" s="1"/>
      <c r="C67" s="1"/>
      <c r="D67" s="1"/>
      <c r="E67" s="1"/>
      <c r="F67" s="1"/>
      <c r="G67" s="1"/>
      <c r="H67" s="1"/>
      <c r="T67" s="2"/>
      <c r="U67" s="2"/>
      <c r="V67" s="2"/>
      <c r="W67" s="2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T68" s="2"/>
      <c r="U68" s="2"/>
      <c r="V68" s="2"/>
      <c r="W68" s="2"/>
    </row>
    <row r="69" spans="1:23" x14ac:dyDescent="0.25">
      <c r="A69" s="1"/>
      <c r="B69" s="1"/>
      <c r="C69" s="1"/>
      <c r="D69" s="1"/>
      <c r="E69" s="1"/>
      <c r="F69" s="1"/>
      <c r="G69" s="1"/>
      <c r="H69" s="1"/>
      <c r="T69" s="2"/>
      <c r="U69" s="2"/>
      <c r="V69" s="2"/>
      <c r="W69" s="2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T70" s="2"/>
      <c r="U70" s="2"/>
      <c r="V70" s="2"/>
      <c r="W70" s="2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T71" s="2"/>
      <c r="U71" s="2"/>
      <c r="V71" s="2"/>
      <c r="W71" s="2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T72" s="2"/>
      <c r="U72" s="2"/>
      <c r="V72" s="2"/>
      <c r="W72" s="2"/>
    </row>
    <row r="73" spans="1:23" x14ac:dyDescent="0.25">
      <c r="A73" s="1"/>
      <c r="B73" s="1"/>
      <c r="C73" s="1"/>
      <c r="D73" s="1"/>
      <c r="E73" s="1"/>
      <c r="F73" s="1"/>
      <c r="G73" s="1"/>
      <c r="H73" s="1"/>
      <c r="T73" s="2"/>
      <c r="U73" s="2"/>
      <c r="V73" s="2"/>
      <c r="W73" s="2"/>
    </row>
    <row r="74" spans="1:23" x14ac:dyDescent="0.25">
      <c r="A74" s="1"/>
      <c r="B74" s="1"/>
      <c r="C74" s="1"/>
      <c r="D74" s="1"/>
      <c r="E74" s="1"/>
      <c r="F74" s="1"/>
      <c r="G74" s="1"/>
      <c r="H74" s="1"/>
      <c r="T74" s="2"/>
      <c r="U74" s="2"/>
      <c r="V74" s="2"/>
      <c r="W74" s="2"/>
    </row>
    <row r="75" spans="1:23" x14ac:dyDescent="0.25">
      <c r="A75" s="1"/>
      <c r="B75" s="1"/>
      <c r="C75" s="1"/>
      <c r="D75" s="1"/>
      <c r="E75" s="1"/>
      <c r="F75" s="1"/>
      <c r="G75" s="1"/>
      <c r="H75" s="1"/>
      <c r="T75" s="2"/>
      <c r="U75" s="2"/>
      <c r="V75" s="2"/>
      <c r="W75" s="2"/>
    </row>
    <row r="76" spans="1:23" x14ac:dyDescent="0.25">
      <c r="A76" s="1"/>
      <c r="B76" s="1"/>
      <c r="C76" s="1"/>
      <c r="D76" s="1"/>
      <c r="E76" s="1"/>
      <c r="F76" s="1"/>
      <c r="G76" s="1"/>
      <c r="H76" s="1"/>
      <c r="T76" s="2"/>
      <c r="U76" s="2"/>
      <c r="V76" s="2"/>
      <c r="W76" s="2"/>
    </row>
    <row r="77" spans="1:23" x14ac:dyDescent="0.25">
      <c r="A77" s="1"/>
      <c r="B77" s="1"/>
      <c r="C77" s="1"/>
      <c r="D77" s="1"/>
      <c r="E77" s="1"/>
      <c r="F77" s="1"/>
      <c r="G77" s="1"/>
      <c r="H77" s="1"/>
      <c r="T77" s="2"/>
      <c r="U77" s="2"/>
      <c r="V77" s="2"/>
      <c r="W77" s="2"/>
    </row>
    <row r="78" spans="1:23" x14ac:dyDescent="0.25">
      <c r="A78" s="1"/>
      <c r="B78" s="1"/>
      <c r="C78" s="1"/>
      <c r="D78" s="1"/>
      <c r="E78" s="1"/>
      <c r="F78" s="1"/>
      <c r="G78" s="1"/>
      <c r="H78" s="1"/>
      <c r="T78" s="2"/>
      <c r="U78" s="2"/>
      <c r="V78" s="2"/>
      <c r="W78" s="2"/>
    </row>
    <row r="79" spans="1:23" x14ac:dyDescent="0.25">
      <c r="A79" s="1"/>
      <c r="B79" s="1"/>
      <c r="C79" s="1"/>
      <c r="D79" s="1"/>
      <c r="E79" s="1"/>
      <c r="F79" s="1"/>
      <c r="G79" s="1"/>
      <c r="H79" s="1"/>
      <c r="T79" s="2"/>
      <c r="U79" s="2"/>
      <c r="V79" s="2"/>
      <c r="W79" s="2"/>
    </row>
    <row r="80" spans="1:23" x14ac:dyDescent="0.25">
      <c r="A80" s="1"/>
      <c r="B80" s="1"/>
      <c r="C80" s="1"/>
      <c r="D80" s="1"/>
      <c r="E80" s="1"/>
      <c r="F80" s="1"/>
      <c r="G80" s="1"/>
      <c r="H80" s="1"/>
      <c r="T80" s="2"/>
      <c r="U80" s="2"/>
      <c r="V80" s="2"/>
      <c r="W80" s="2"/>
    </row>
    <row r="81" spans="1:23" x14ac:dyDescent="0.25">
      <c r="A81" s="1"/>
      <c r="B81" s="1"/>
      <c r="C81" s="1"/>
      <c r="D81" s="1"/>
      <c r="E81" s="1"/>
      <c r="F81" s="1"/>
      <c r="G81" s="1"/>
      <c r="H81" s="1"/>
      <c r="T81" s="2"/>
      <c r="U81" s="2"/>
      <c r="V81" s="2"/>
      <c r="W81" s="2"/>
    </row>
    <row r="82" spans="1:23" x14ac:dyDescent="0.25">
      <c r="A82" s="1"/>
      <c r="B82" s="1"/>
      <c r="C82" s="1"/>
      <c r="D82" s="1"/>
      <c r="E82" s="1"/>
      <c r="F82" s="1"/>
      <c r="G82" s="1"/>
      <c r="H82" s="1"/>
      <c r="T82" s="2"/>
      <c r="U82" s="2"/>
      <c r="V82" s="2"/>
      <c r="W82" s="2"/>
    </row>
    <row r="83" spans="1:23" x14ac:dyDescent="0.25">
      <c r="A83" s="1"/>
      <c r="B83" s="1"/>
      <c r="C83" s="1"/>
      <c r="D83" s="1"/>
      <c r="E83" s="1"/>
      <c r="F83" s="1"/>
      <c r="G83" s="1"/>
      <c r="H83" s="1"/>
      <c r="T83" s="2"/>
      <c r="U83" s="2"/>
      <c r="V83" s="2"/>
      <c r="W83" s="2"/>
    </row>
    <row r="84" spans="1:23" x14ac:dyDescent="0.25">
      <c r="A84" s="1"/>
      <c r="B84" s="1"/>
      <c r="C84" s="1"/>
      <c r="D84" s="1"/>
      <c r="E84" s="1"/>
      <c r="F84" s="1"/>
      <c r="G84" s="1"/>
      <c r="H84" s="1"/>
      <c r="T84" s="2"/>
      <c r="U84" s="2"/>
      <c r="V84" s="2"/>
      <c r="W84" s="2"/>
    </row>
    <row r="85" spans="1:23" x14ac:dyDescent="0.25">
      <c r="A85" s="1"/>
      <c r="B85" s="1"/>
      <c r="C85" s="1"/>
      <c r="D85" s="1"/>
      <c r="E85" s="1"/>
      <c r="F85" s="1"/>
      <c r="G85" s="1"/>
      <c r="H85" s="1"/>
      <c r="T85" s="2"/>
      <c r="U85" s="2"/>
      <c r="V85" s="2"/>
      <c r="W85" s="2"/>
    </row>
    <row r="86" spans="1:23" x14ac:dyDescent="0.25">
      <c r="A86" s="1"/>
      <c r="B86" s="1"/>
      <c r="C86" s="1"/>
      <c r="D86" s="1"/>
      <c r="E86" s="1"/>
      <c r="F86" s="1"/>
      <c r="G86" s="1"/>
      <c r="H86" s="1"/>
      <c r="T86" s="2"/>
      <c r="U86" s="2"/>
      <c r="V86" s="2"/>
      <c r="W86" s="2"/>
    </row>
    <row r="87" spans="1:23" x14ac:dyDescent="0.25">
      <c r="A87" s="1"/>
      <c r="B87" s="1"/>
      <c r="C87" s="1"/>
      <c r="D87" s="1"/>
      <c r="E87" s="1"/>
      <c r="F87" s="1"/>
      <c r="G87" s="1"/>
      <c r="H87" s="1"/>
      <c r="T87" s="2"/>
      <c r="U87" s="2"/>
      <c r="V87" s="2"/>
      <c r="W87" s="2"/>
    </row>
    <row r="88" spans="1:23" x14ac:dyDescent="0.25">
      <c r="A88" s="1"/>
      <c r="B88" s="1"/>
      <c r="C88" s="1"/>
      <c r="D88" s="1"/>
      <c r="E88" s="1"/>
      <c r="F88" s="1"/>
      <c r="G88" s="1"/>
      <c r="H88" s="1"/>
      <c r="T88" s="2"/>
      <c r="U88" s="2"/>
      <c r="V88" s="2"/>
      <c r="W88" s="2"/>
    </row>
    <row r="89" spans="1:23" x14ac:dyDescent="0.25">
      <c r="A89" s="1"/>
      <c r="B89" s="1"/>
      <c r="C89" s="1"/>
      <c r="D89" s="1"/>
      <c r="E89" s="1"/>
      <c r="F89" s="1"/>
      <c r="G89" s="1"/>
      <c r="H89" s="1"/>
      <c r="T89" s="2"/>
      <c r="U89" s="2"/>
      <c r="V89" s="2"/>
      <c r="W89" s="2"/>
    </row>
    <row r="90" spans="1:23" x14ac:dyDescent="0.25">
      <c r="A90" s="1"/>
      <c r="B90" s="1"/>
      <c r="C90" s="1"/>
      <c r="D90" s="1"/>
      <c r="E90" s="1"/>
      <c r="F90" s="1"/>
      <c r="G90" s="1"/>
      <c r="H90" s="1"/>
      <c r="T90" s="2"/>
      <c r="U90" s="2"/>
      <c r="V90" s="2"/>
      <c r="W90" s="2"/>
    </row>
    <row r="91" spans="1:23" x14ac:dyDescent="0.25">
      <c r="A91" s="1"/>
      <c r="B91" s="1"/>
      <c r="C91" s="1"/>
      <c r="D91" s="1"/>
      <c r="E91" s="1"/>
      <c r="F91" s="1"/>
      <c r="G91" s="1"/>
      <c r="H91" s="1"/>
      <c r="T91" s="2"/>
      <c r="U91" s="2"/>
      <c r="V91" s="2"/>
      <c r="W91" s="2"/>
    </row>
    <row r="92" spans="1:23" x14ac:dyDescent="0.25">
      <c r="A92" s="1"/>
      <c r="B92" s="1"/>
      <c r="C92" s="1"/>
      <c r="D92" s="1"/>
      <c r="E92" s="1"/>
      <c r="F92" s="1"/>
      <c r="G92" s="1"/>
      <c r="H92" s="1"/>
      <c r="T92" s="2"/>
      <c r="U92" s="2"/>
      <c r="V92" s="2"/>
      <c r="W92" s="2"/>
    </row>
    <row r="93" spans="1:23" x14ac:dyDescent="0.25">
      <c r="A93" s="1"/>
      <c r="B93" s="1"/>
      <c r="C93" s="1"/>
      <c r="D93" s="1"/>
      <c r="E93" s="1"/>
      <c r="F93" s="1"/>
      <c r="G93" s="1"/>
      <c r="H93" s="1"/>
      <c r="T93" s="2"/>
      <c r="U93" s="2"/>
      <c r="V93" s="2"/>
      <c r="W93" s="2"/>
    </row>
    <row r="94" spans="1:23" x14ac:dyDescent="0.25">
      <c r="A94" s="1"/>
      <c r="B94" s="1"/>
      <c r="C94" s="1"/>
      <c r="D94" s="1"/>
      <c r="E94" s="1"/>
      <c r="F94" s="1"/>
      <c r="G94" s="1"/>
      <c r="H94" s="1"/>
      <c r="T94" s="2"/>
      <c r="U94" s="2"/>
      <c r="V94" s="2"/>
      <c r="W94" s="2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T95" s="2"/>
      <c r="U95" s="2"/>
      <c r="V95" s="2"/>
      <c r="W95" s="2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T96" s="2"/>
      <c r="U96" s="2"/>
      <c r="V96" s="2"/>
      <c r="W96" s="2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T97" s="2"/>
      <c r="U97" s="2"/>
      <c r="V97" s="2"/>
      <c r="W97" s="2"/>
    </row>
    <row r="98" spans="1:23" x14ac:dyDescent="0.25">
      <c r="A98" s="1"/>
      <c r="B98" s="1"/>
      <c r="C98" s="1"/>
      <c r="D98" s="1"/>
      <c r="E98" s="1"/>
      <c r="F98" s="1"/>
      <c r="G98" s="1"/>
      <c r="H98" s="1"/>
      <c r="T98" s="2"/>
      <c r="U98" s="2"/>
      <c r="V98" s="2"/>
      <c r="W98" s="2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T99" s="2"/>
      <c r="U99" s="2"/>
      <c r="V99" s="2"/>
      <c r="W99" s="2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T100" s="2"/>
      <c r="U100" s="2"/>
      <c r="V100" s="2"/>
      <c r="W100" s="2"/>
    </row>
    <row r="101" spans="1:23" x14ac:dyDescent="0.25">
      <c r="A101" s="1"/>
      <c r="B101" s="1"/>
      <c r="C101" s="1"/>
      <c r="D101" s="1"/>
      <c r="E101" s="1"/>
      <c r="F101" s="1"/>
      <c r="G101" s="1"/>
      <c r="H101" s="1"/>
      <c r="T101" s="2"/>
      <c r="U101" s="2"/>
      <c r="V101" s="2"/>
      <c r="W101" s="2"/>
    </row>
    <row r="102" spans="1:23" x14ac:dyDescent="0.25">
      <c r="T102" s="2"/>
      <c r="U102" s="2"/>
      <c r="V102" s="2"/>
      <c r="W102" s="2"/>
    </row>
    <row r="103" spans="1:23" x14ac:dyDescent="0.25">
      <c r="T103" s="2"/>
      <c r="U103" s="2"/>
      <c r="V103" s="2"/>
      <c r="W103" s="2"/>
    </row>
    <row r="104" spans="1:23" x14ac:dyDescent="0.25">
      <c r="T104" s="2"/>
      <c r="U104" s="2"/>
      <c r="V104" s="2"/>
      <c r="W104" s="2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2017</vt:lpstr>
      <vt:lpstr>'ENERO 2017'!Títulos_a_imprimir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2017-02-03T18:56:58Z</cp:lastPrinted>
  <dcterms:created xsi:type="dcterms:W3CDTF">2017-02-01T14:05:38Z</dcterms:created>
  <dcterms:modified xsi:type="dcterms:W3CDTF">2017-02-03T20:45:07Z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