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GASTOS DE INVERSION " sheetId="1" r:id="rId1"/>
  </sheets>
  <definedNames>
    <definedName name="_xlnm.Print_Titles" localSheetId="0">'GASTOS DE INVERSION '!$5:$5</definedName>
  </definedNames>
  <calcPr fullCalcOnLoad="1"/>
</workbook>
</file>

<file path=xl/sharedStrings.xml><?xml version="1.0" encoding="utf-8"?>
<sst xmlns="http://schemas.openxmlformats.org/spreadsheetml/2006/main" count="252" uniqueCount="88">
  <si>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</si>
  <si>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</si>
  <si>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</si>
  <si>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</si>
  <si>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</si>
  <si>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</si>
  <si>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</si>
  <si>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</si>
  <si>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</si>
  <si>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APR. INICIAL</t>
  </si>
  <si>
    <t>APR. ADICIONADA</t>
  </si>
  <si>
    <t>APR. REDUCIDA</t>
  </si>
  <si>
    <t>APR. VIGENTE</t>
  </si>
  <si>
    <t>COMPROMISO</t>
  </si>
  <si>
    <t>OBLIGACION</t>
  </si>
  <si>
    <t>PAGOS</t>
  </si>
  <si>
    <t>1</t>
  </si>
  <si>
    <t>Nación</t>
  </si>
  <si>
    <t>10</t>
  </si>
  <si>
    <t>CSF</t>
  </si>
  <si>
    <t>4</t>
  </si>
  <si>
    <t>5</t>
  </si>
  <si>
    <t>2</t>
  </si>
  <si>
    <t>3</t>
  </si>
  <si>
    <t>11</t>
  </si>
  <si>
    <t>SSF</t>
  </si>
  <si>
    <t>25</t>
  </si>
  <si>
    <t>6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</si>
  <si>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</si>
  <si>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</si>
  <si>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</si>
  <si>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</si>
  <si>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</si>
  <si>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</si>
  <si>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</si>
  <si>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</si>
  <si>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</si>
  <si>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</si>
  <si>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</si>
  <si>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</si>
  <si>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</si>
  <si>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</si>
  <si>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</si>
  <si>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</si>
  <si>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</si>
  <si>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</si>
  <si>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</si>
  <si>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</si>
  <si>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</si>
  <si>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16</t>
  </si>
  <si>
    <t>APOYO AL SECTOR LACTEO PARA LA COMPETITIVIDAD FRENTE A LOS RETOS DE TRATADOS DE LIBRE COMERCIO EN COLOMBIA</t>
  </si>
  <si>
    <t>Propios</t>
  </si>
  <si>
    <t>17</t>
  </si>
  <si>
    <t>IMPLEMENTACIÓN ACCIÓNES QUE CONTRIBUYAN AL MEJORAMIENTO DE LA PRODUCTIVIDAD Y COMPETITIVIDAD NACIONAL</t>
  </si>
  <si>
    <t>201</t>
  </si>
  <si>
    <t>APOYO A PROYECTOS DEL FONDO DE MODERNIZACIÓN E INNOVACIÓN PARA LAS MICRO, PEQUEÑAS Y MEDIANAS EMPRESAS EN COLOMBIA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</si>
  <si>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</si>
  <si>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</si>
  <si>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</si>
  <si>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</si>
  <si>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</si>
  <si>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</si>
  <si>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</si>
  <si>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</si>
  <si>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</si>
  <si>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610</t>
  </si>
  <si>
    <t>IMPLEMENTACION DE LA ESTRATEGIA DE INNOVACION EMPRESARIAL A NIVEL NACIONAL</t>
  </si>
  <si>
    <t>IMPLANTACION DEL PROGRAMA DE APOYO INTEGRAL PARA LOS USUARIOS DE COMERCIO EXTERIOR</t>
  </si>
  <si>
    <t>APLAZAMIENTOS (Decreto 378 de 2016)</t>
  </si>
  <si>
    <t>APROPIACION SIN COMPROMETER</t>
  </si>
  <si>
    <t xml:space="preserve">MINISTERIO DE COMERCIO INDUSTRIA Y TURISMO </t>
  </si>
  <si>
    <t>INFORME DE EJECUCIÓN PRESUPUESTAL ACUMULADA CON CORTE AL 31 DE OCTUBRE DE 2016</t>
  </si>
  <si>
    <t>SUBTOTAL  VICEMINISTERIO DE TURISMO</t>
  </si>
  <si>
    <t xml:space="preserve">SUBTOTAL SECRETARIA  GENERAL </t>
  </si>
  <si>
    <t xml:space="preserve">SUBTOTAL VICEMINISTERIO DE DESARROLLO EMPRESARIAL </t>
  </si>
  <si>
    <t xml:space="preserve">SUBTOTAL VICEMINISTERIO DE COMERCIO EXTERIOR </t>
  </si>
  <si>
    <t xml:space="preserve">GASTOS DE INVERSIÓN </t>
  </si>
  <si>
    <t>GEN: NOV/01/2016</t>
  </si>
  <si>
    <t>Fuente :Sistema Integrado de Información Financiera SIIF Nación</t>
  </si>
  <si>
    <t>Nota1:Ley 1769 del 24 de Noviembre de 2015 " Por la cual se decreta el presupuesto de rentas y recursos de capital y ley de apropiaciones para la Vigencia Fiscal del 1° de Enero al 31 de Diciembre de 2016"</t>
  </si>
  <si>
    <t>Nota2: Decreto 2550 del 30 de Diciembre de 2015 " Por el cual se liquida el Presupuesto General de La Nación para la vigencia fiscal de 2016, se detallan las apropiaciones y se clasifican y definen los gastos "</t>
  </si>
  <si>
    <t>Nota3: Decreto 378 del 4 de Marzo de  2016 "Por el cual se aplazan unas apropiaciones en el Presupuesto General de la Nación para la vigencia fiscal de 2016 y se dictan otras disposiciones"</t>
  </si>
  <si>
    <t>COMP /APR</t>
  </si>
  <si>
    <t>OBLIG /APR</t>
  </si>
  <si>
    <t>PAGO /APR</t>
  </si>
  <si>
    <t>TOTAL GASTOS DE INVERSIÓN</t>
  </si>
  <si>
    <t>APROPIACIÓN VIGENTE DESPUES DE APLAZAMIENTOS</t>
  </si>
  <si>
    <t>DESCRIPCIÓN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</si>
</sst>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&quot;$&quot;#,##0.00"/>
  </numFmts>
  <fonts count="54">
    <font>
      <sz val="11"/>
      <color indexed="8"/>
      <name val="Calibri"/>
      <family val="2"/>
    </font>
    <font>
      <sz val="11"/>
      <name val="Calibri"/>
      <family val="0"/>
    </font>
    <font>
      <b/>
      <sz val="9"/>
      <color indexed="8"/>
      <name val="Times New Roman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1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</border>
    <border>
      <left style="thick">
        <color rgb="FFD3D3D3"/>
      </left>
      <right style="thick">
        <color rgb="FFD3D3D3"/>
      </right>
      <top style="thick">
        <color rgb="FFD3D3D3"/>
      </top>
      <bottom/>
    </border>
  </borders>
  <cellStyleXfs count="61"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1" fillId="0" borderId="0" xfId="0" applyFont="1" applyFill="1" applyBorder="1" applyAlignment="1">
      <alignment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49" fillId="0" borderId="10" xfId="0" applyNumberFormat="1" applyFont="1" applyFill="1" applyBorder="1" applyAlignment="1">
      <alignment horizontal="left" vertical="center" wrapText="1" readingOrder="1"/>
    </xf>
    <xf numFmtId="0" fontId="49" fillId="0" borderId="1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/>
    </xf>
    <xf numFmtId="0" fontId="50" fillId="10" borderId="10" xfId="0" applyNumberFormat="1" applyFont="1" applyFill="1" applyBorder="1" applyAlignment="1">
      <alignment horizontal="center" vertical="center" wrapText="1" readingOrder="1"/>
    </xf>
    <xf numFmtId="0" fontId="51" fillId="10" borderId="10" xfId="0" applyNumberFormat="1" applyFont="1" applyFill="1" applyBorder="1" applyAlignment="1">
      <alignment horizontal="center" vertical="center" wrapText="1" readingOrder="1"/>
    </xf>
    <xf numFmtId="0" fontId="49" fillId="33" borderId="0" xfId="0" applyNumberFormat="1" applyFont="1" applyFill="1" applyBorder="1" applyAlignment="1">
      <alignment horizontal="center" vertical="center" wrapText="1" readingOrder="1"/>
    </xf>
    <xf numFmtId="0" fontId="50" fillId="10" borderId="10" xfId="0" applyNumberFormat="1" applyFont="1" applyFill="1" applyBorder="1" applyAlignment="1">
      <alignment horizontal="left" vertical="center" wrapText="1" readingOrder="1"/>
    </xf>
    <xf numFmtId="0" fontId="50" fillId="10" borderId="11" xfId="0" applyNumberFormat="1" applyFont="1" applyFill="1" applyBorder="1" applyAlignment="1">
      <alignment horizontal="center" vertical="center" wrapText="1" readingOrder="1"/>
    </xf>
    <xf numFmtId="0" fontId="50" fillId="10" borderId="11" xfId="0" applyNumberFormat="1" applyFont="1" applyFill="1" applyBorder="1" applyAlignment="1">
      <alignment horizontal="left" vertical="center" wrapText="1" readingOrder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readingOrder="1"/>
    </xf>
    <xf numFmtId="164" fontId="52" fillId="0" borderId="10" xfId="0" applyNumberFormat="1" applyFont="1" applyFill="1" applyBorder="1" applyAlignment="1">
      <alignment vertical="center" wrapText="1" readingOrder="1"/>
    </xf>
    <xf numFmtId="165" fontId="52" fillId="0" borderId="10" xfId="0" applyNumberFormat="1" applyFont="1" applyFill="1" applyBorder="1" applyAlignment="1">
      <alignment vertical="center" wrapText="1" readingOrder="1"/>
    </xf>
    <xf numFmtId="165" fontId="5" fillId="0" borderId="10" xfId="0" applyNumberFormat="1" applyFont="1" applyFill="1" applyBorder="1" applyAlignment="1">
      <alignment vertical="center" wrapText="1" readingOrder="1"/>
    </xf>
    <xf numFmtId="10" fontId="5" fillId="0" borderId="10" xfId="0" applyNumberFormat="1" applyFont="1" applyFill="1" applyBorder="1" applyAlignment="1">
      <alignment vertical="center" wrapText="1" readingOrder="1"/>
    </xf>
    <xf numFmtId="10" fontId="1" fillId="0" borderId="10" xfId="0" applyNumberFormat="1" applyFont="1" applyFill="1" applyBorder="1" applyAlignment="1">
      <alignment vertical="center" wrapText="1" readingOrder="1"/>
    </xf>
    <xf numFmtId="164" fontId="51" fillId="10" borderId="10" xfId="0" applyNumberFormat="1" applyFont="1" applyFill="1" applyBorder="1" applyAlignment="1">
      <alignment vertical="center" wrapText="1" readingOrder="1"/>
    </xf>
    <xf numFmtId="165" fontId="12" fillId="10" borderId="10" xfId="0" applyNumberFormat="1" applyFont="1" applyFill="1" applyBorder="1" applyAlignment="1">
      <alignment vertical="center" wrapText="1" readingOrder="1"/>
    </xf>
    <xf numFmtId="10" fontId="12" fillId="10" borderId="10" xfId="0" applyNumberFormat="1" applyFont="1" applyFill="1" applyBorder="1" applyAlignment="1">
      <alignment vertical="center" wrapText="1" readingOrder="1"/>
    </xf>
    <xf numFmtId="10" fontId="11" fillId="10" borderId="10" xfId="0" applyNumberFormat="1" applyFont="1" applyFill="1" applyBorder="1" applyAlignment="1">
      <alignment vertical="center" wrapText="1" readingOrder="1"/>
    </xf>
    <xf numFmtId="164" fontId="51" fillId="10" borderId="11" xfId="0" applyNumberFormat="1" applyFont="1" applyFill="1" applyBorder="1" applyAlignment="1">
      <alignment vertical="center" wrapText="1" readingOrder="1"/>
    </xf>
    <xf numFmtId="165" fontId="12" fillId="10" borderId="11" xfId="0" applyNumberFormat="1" applyFont="1" applyFill="1" applyBorder="1" applyAlignment="1">
      <alignment vertical="center" wrapText="1" readingOrder="1"/>
    </xf>
    <xf numFmtId="10" fontId="12" fillId="10" borderId="11" xfId="0" applyNumberFormat="1" applyFont="1" applyFill="1" applyBorder="1" applyAlignment="1">
      <alignment vertical="center" wrapText="1" readingOrder="1"/>
    </xf>
    <xf numFmtId="10" fontId="11" fillId="10" borderId="11" xfId="0" applyNumberFormat="1" applyFont="1" applyFill="1" applyBorder="1" applyAlignment="1">
      <alignment vertical="center" wrapText="1" readingOrder="1"/>
    </xf>
    <xf numFmtId="164" fontId="52" fillId="33" borderId="0" xfId="0" applyNumberFormat="1" applyFont="1" applyFill="1" applyBorder="1" applyAlignment="1">
      <alignment vertical="center" wrapText="1" readingOrder="1"/>
    </xf>
    <xf numFmtId="165" fontId="5" fillId="33" borderId="0" xfId="0" applyNumberFormat="1" applyFont="1" applyFill="1" applyBorder="1" applyAlignment="1">
      <alignment vertical="center" wrapText="1" readingOrder="1"/>
    </xf>
    <xf numFmtId="10" fontId="5" fillId="33" borderId="0" xfId="0" applyNumberFormat="1" applyFont="1" applyFill="1" applyBorder="1" applyAlignment="1">
      <alignment vertical="center" wrapText="1" readingOrder="1"/>
    </xf>
    <xf numFmtId="10" fontId="1" fillId="33" borderId="0" xfId="0" applyNumberFormat="1" applyFont="1" applyFill="1" applyBorder="1" applyAlignment="1">
      <alignment vertical="center" wrapText="1" readingOrder="1"/>
    </xf>
    <xf numFmtId="0" fontId="12" fillId="10" borderId="10" xfId="0" applyFont="1" applyFill="1" applyBorder="1" applyAlignment="1">
      <alignment horizontal="centerContinuous" vertical="center" wrapText="1"/>
    </xf>
    <xf numFmtId="0" fontId="50" fillId="33" borderId="0" xfId="0" applyNumberFormat="1" applyFont="1" applyFill="1" applyBorder="1" applyAlignment="1">
      <alignment horizontal="left"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zoomScalePageLayoutView="0" workbookViewId="0" topLeftCell="A1">
      <selection activeCell="I46" sqref="I46"/>
    </sheetView>
  </sheetViews>
  <sheetFormatPr defaultColWidth="11.421875" defaultRowHeight="15"/>
  <cols>
    <col min="1" max="1" width="4.421875" style="0" customWidth="1"/>
    <col min="2" max="2" width="4.00390625" style="0" customWidth="1"/>
    <col min="3" max="3" width="5.421875" style="0" customWidth="1"/>
    <col min="4" max="4" width="4.421875" style="0" customWidth="1"/>
    <col min="5" max="5" width="4.28125" style="0" customWidth="1"/>
    <col min="6" max="6" width="6.8515625" style="0" customWidth="1"/>
    <col min="7" max="7" width="3.8515625" style="0" customWidth="1"/>
    <col min="8" max="8" width="4.421875" style="0" customWidth="1"/>
    <col min="9" max="9" width="25.7109375" style="0" customWidth="1"/>
    <col min="10" max="10" width="18.421875" style="0" customWidth="1"/>
    <col min="11" max="11" width="17.421875" style="0" customWidth="1"/>
    <col min="12" max="12" width="17.8515625" style="0" customWidth="1"/>
    <col min="13" max="13" width="18.8515625" style="0" customWidth="1"/>
    <col min="14" max="14" width="17.8515625" style="0" customWidth="1"/>
    <col min="15" max="15" width="19.00390625" style="0" customWidth="1"/>
    <col min="16" max="16" width="18.8515625" style="0" customWidth="1"/>
    <col min="17" max="17" width="18.140625" style="0" customWidth="1"/>
    <col min="18" max="18" width="17.57421875" style="0" customWidth="1"/>
    <col min="19" max="19" width="16.421875" style="0" customWidth="1"/>
    <col min="20" max="20" width="7.8515625" style="0" customWidth="1"/>
    <col min="21" max="21" width="7.7109375" style="0" customWidth="1"/>
    <col min="22" max="22" width="7.8515625" style="0" customWidth="1"/>
  </cols>
  <sheetData>
    <row r="1" spans="1:22" ht="15">
      <c r="A1" s="36" t="s">
        <v>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5">
      <c r="A2" s="36" t="s">
        <v>76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">
      <c r="A3" s="36" t="s">
        <v>71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5" t="s">
        <v>77</v>
      </c>
      <c r="U4" s="5"/>
      <c r="V4" s="5"/>
    </row>
    <row r="5" spans="1:22" ht="37.5" thickBot="1" thickTop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87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68</v>
      </c>
      <c r="O5" s="7" t="s">
        <v>86</v>
      </c>
      <c r="P5" s="7" t="s">
        <v>13</v>
      </c>
      <c r="Q5" s="7" t="s">
        <v>14</v>
      </c>
      <c r="R5" s="7" t="s">
        <v>15</v>
      </c>
      <c r="S5" s="34" t="s">
        <v>69</v>
      </c>
      <c r="T5" s="34" t="s">
        <v>82</v>
      </c>
      <c r="U5" s="34" t="s">
        <v>83</v>
      </c>
      <c r="V5" s="34" t="s">
        <v>84</v>
      </c>
    </row>
    <row r="6" spans="1:22" ht="49.5" customHeight="1" thickBot="1" thickTop="1">
      <c r="A6" s="4" t="s">
        <v>28</v>
      </c>
      <c r="B6" s="4" t="s">
        <v>40</v>
      </c>
      <c r="C6" s="4" t="s">
        <v>57</v>
      </c>
      <c r="D6" s="4" t="s">
        <v>16</v>
      </c>
      <c r="E6" s="4" t="s">
        <v>0</v>
      </c>
      <c r="F6" s="4" t="s">
        <v>17</v>
      </c>
      <c r="G6" s="4" t="s">
        <v>18</v>
      </c>
      <c r="H6" s="4" t="s">
        <v>19</v>
      </c>
      <c r="I6" s="3" t="s">
        <v>58</v>
      </c>
      <c r="J6" s="17">
        <v>3066112728</v>
      </c>
      <c r="K6" s="17">
        <v>0</v>
      </c>
      <c r="L6" s="17">
        <v>0</v>
      </c>
      <c r="M6" s="17">
        <v>3066112728</v>
      </c>
      <c r="N6" s="17">
        <v>0</v>
      </c>
      <c r="O6" s="18">
        <f>+M6-N6</f>
        <v>3066112728</v>
      </c>
      <c r="P6" s="17">
        <v>2838271531.44</v>
      </c>
      <c r="Q6" s="17">
        <v>2242499460.84</v>
      </c>
      <c r="R6" s="17">
        <v>2231924203.84</v>
      </c>
      <c r="S6" s="19">
        <f aca="true" t="shared" si="0" ref="S6:S34">+O6-P6</f>
        <v>227841196.55999994</v>
      </c>
      <c r="T6" s="20">
        <f aca="true" t="shared" si="1" ref="T6:T17">+P6/O6</f>
        <v>0.9256905349632664</v>
      </c>
      <c r="U6" s="20">
        <f aca="true" t="shared" si="2" ref="U6:U17">+Q6/O6</f>
        <v>0.7313819352958898</v>
      </c>
      <c r="V6" s="21">
        <f aca="true" t="shared" si="3" ref="V6:V17">+R6/O6</f>
        <v>0.7279328589121594</v>
      </c>
    </row>
    <row r="7" spans="1:22" ht="68.25" customHeight="1" thickBot="1" thickTop="1">
      <c r="A7" s="4" t="s">
        <v>28</v>
      </c>
      <c r="B7" s="4" t="s">
        <v>32</v>
      </c>
      <c r="C7" s="4" t="s">
        <v>57</v>
      </c>
      <c r="D7" s="4" t="s">
        <v>20</v>
      </c>
      <c r="E7" s="4"/>
      <c r="F7" s="4" t="s">
        <v>17</v>
      </c>
      <c r="G7" s="4" t="s">
        <v>49</v>
      </c>
      <c r="H7" s="4" t="s">
        <v>25</v>
      </c>
      <c r="I7" s="3" t="s">
        <v>67</v>
      </c>
      <c r="J7" s="17">
        <v>3864000000</v>
      </c>
      <c r="K7" s="17">
        <v>0</v>
      </c>
      <c r="L7" s="17">
        <v>0</v>
      </c>
      <c r="M7" s="17">
        <v>3864000000</v>
      </c>
      <c r="N7" s="17">
        <v>0</v>
      </c>
      <c r="O7" s="18">
        <f>+M7-N7</f>
        <v>3864000000</v>
      </c>
      <c r="P7" s="17">
        <v>3699840964.95</v>
      </c>
      <c r="Q7" s="17">
        <v>2062071636.68</v>
      </c>
      <c r="R7" s="17">
        <v>2056670940.68</v>
      </c>
      <c r="S7" s="19">
        <f t="shared" si="0"/>
        <v>164159035.0500002</v>
      </c>
      <c r="T7" s="20">
        <f t="shared" si="1"/>
        <v>0.9575157776785714</v>
      </c>
      <c r="U7" s="20">
        <f t="shared" si="2"/>
        <v>0.5336624318530021</v>
      </c>
      <c r="V7" s="21">
        <f t="shared" si="3"/>
        <v>0.5322647362008281</v>
      </c>
    </row>
    <row r="8" spans="1:22" ht="38.25" customHeight="1" thickBot="1" thickTop="1">
      <c r="A8" s="6" t="s">
        <v>28</v>
      </c>
      <c r="B8" s="6"/>
      <c r="C8" s="6"/>
      <c r="D8" s="6"/>
      <c r="E8" s="6"/>
      <c r="F8" s="6"/>
      <c r="G8" s="6"/>
      <c r="H8" s="6"/>
      <c r="I8" s="9" t="s">
        <v>75</v>
      </c>
      <c r="J8" s="22">
        <f>+J6+J7</f>
        <v>6930112728</v>
      </c>
      <c r="K8" s="22">
        <f aca="true" t="shared" si="4" ref="K8:R8">+K6+K7</f>
        <v>0</v>
      </c>
      <c r="L8" s="22">
        <f t="shared" si="4"/>
        <v>0</v>
      </c>
      <c r="M8" s="22">
        <f t="shared" si="4"/>
        <v>6930112728</v>
      </c>
      <c r="N8" s="22">
        <f t="shared" si="4"/>
        <v>0</v>
      </c>
      <c r="O8" s="22">
        <f t="shared" si="4"/>
        <v>6930112728</v>
      </c>
      <c r="P8" s="22">
        <f t="shared" si="4"/>
        <v>6538112496.389999</v>
      </c>
      <c r="Q8" s="22">
        <f t="shared" si="4"/>
        <v>4304571097.52</v>
      </c>
      <c r="R8" s="22">
        <f t="shared" si="4"/>
        <v>4288595144.5200005</v>
      </c>
      <c r="S8" s="23">
        <f t="shared" si="0"/>
        <v>392000231.6100006</v>
      </c>
      <c r="T8" s="24">
        <f t="shared" si="1"/>
        <v>0.9434352301332434</v>
      </c>
      <c r="U8" s="24">
        <f t="shared" si="2"/>
        <v>0.6211401266429732</v>
      </c>
      <c r="V8" s="25">
        <f t="shared" si="3"/>
        <v>0.6188348318192033</v>
      </c>
    </row>
    <row r="9" spans="1:22" ht="68.25" customHeight="1" thickBot="1" thickTop="1">
      <c r="A9" s="4" t="s">
        <v>28</v>
      </c>
      <c r="B9" s="4" t="s">
        <v>32</v>
      </c>
      <c r="C9" s="4" t="s">
        <v>30</v>
      </c>
      <c r="D9" s="4" t="s">
        <v>33</v>
      </c>
      <c r="E9" s="4" t="s">
        <v>0</v>
      </c>
      <c r="F9" s="4" t="s">
        <v>17</v>
      </c>
      <c r="G9" s="4" t="s">
        <v>18</v>
      </c>
      <c r="H9" s="4" t="s">
        <v>19</v>
      </c>
      <c r="I9" s="3" t="s">
        <v>34</v>
      </c>
      <c r="J9" s="17">
        <v>500000000</v>
      </c>
      <c r="K9" s="17">
        <v>0</v>
      </c>
      <c r="L9" s="17">
        <v>0</v>
      </c>
      <c r="M9" s="17">
        <v>500000000</v>
      </c>
      <c r="N9" s="17">
        <v>50000000</v>
      </c>
      <c r="O9" s="18">
        <f aca="true" t="shared" si="5" ref="O9:O24">+M9-N9</f>
        <v>450000000</v>
      </c>
      <c r="P9" s="17">
        <v>327352812.63</v>
      </c>
      <c r="Q9" s="17">
        <v>326678210.63</v>
      </c>
      <c r="R9" s="17">
        <v>326678210.63</v>
      </c>
      <c r="S9" s="19">
        <f t="shared" si="0"/>
        <v>122647187.37</v>
      </c>
      <c r="T9" s="20">
        <f t="shared" si="1"/>
        <v>0.7274506947333333</v>
      </c>
      <c r="U9" s="20">
        <f t="shared" si="2"/>
        <v>0.7259515791777778</v>
      </c>
      <c r="V9" s="21">
        <f t="shared" si="3"/>
        <v>0.7259515791777778</v>
      </c>
    </row>
    <row r="10" spans="1:22" ht="68.25" customHeight="1" thickBot="1" thickTop="1">
      <c r="A10" s="4" t="s">
        <v>28</v>
      </c>
      <c r="B10" s="4" t="s">
        <v>32</v>
      </c>
      <c r="C10" s="4" t="s">
        <v>30</v>
      </c>
      <c r="D10" s="4" t="s">
        <v>35</v>
      </c>
      <c r="E10" s="4" t="s">
        <v>0</v>
      </c>
      <c r="F10" s="4" t="s">
        <v>17</v>
      </c>
      <c r="G10" s="4" t="s">
        <v>18</v>
      </c>
      <c r="H10" s="4" t="s">
        <v>19</v>
      </c>
      <c r="I10" s="3" t="s">
        <v>36</v>
      </c>
      <c r="J10" s="17">
        <v>1130000000</v>
      </c>
      <c r="K10" s="17">
        <v>0</v>
      </c>
      <c r="L10" s="17">
        <v>0</v>
      </c>
      <c r="M10" s="17">
        <v>1130000000</v>
      </c>
      <c r="N10" s="17">
        <v>45000000</v>
      </c>
      <c r="O10" s="18">
        <f t="shared" si="5"/>
        <v>1085000000</v>
      </c>
      <c r="P10" s="17">
        <v>879514660.6</v>
      </c>
      <c r="Q10" s="17">
        <v>743082058.6</v>
      </c>
      <c r="R10" s="17">
        <v>743082058.6</v>
      </c>
      <c r="S10" s="19">
        <f t="shared" si="0"/>
        <v>205485339.39999998</v>
      </c>
      <c r="T10" s="20">
        <f t="shared" si="1"/>
        <v>0.8106125904147465</v>
      </c>
      <c r="U10" s="20">
        <f t="shared" si="2"/>
        <v>0.6848682567741936</v>
      </c>
      <c r="V10" s="21">
        <f t="shared" si="3"/>
        <v>0.6848682567741936</v>
      </c>
    </row>
    <row r="11" spans="1:22" ht="68.25" customHeight="1" thickBot="1" thickTop="1">
      <c r="A11" s="4" t="s">
        <v>28</v>
      </c>
      <c r="B11" s="4" t="s">
        <v>32</v>
      </c>
      <c r="C11" s="4" t="s">
        <v>37</v>
      </c>
      <c r="D11" s="4" t="s">
        <v>38</v>
      </c>
      <c r="E11" s="4" t="s">
        <v>0</v>
      </c>
      <c r="F11" s="4" t="s">
        <v>17</v>
      </c>
      <c r="G11" s="4" t="s">
        <v>18</v>
      </c>
      <c r="H11" s="4" t="s">
        <v>19</v>
      </c>
      <c r="I11" s="3" t="s">
        <v>39</v>
      </c>
      <c r="J11" s="17">
        <v>900000000</v>
      </c>
      <c r="K11" s="17">
        <v>0</v>
      </c>
      <c r="L11" s="17">
        <v>0</v>
      </c>
      <c r="M11" s="17">
        <v>900000000</v>
      </c>
      <c r="N11" s="17">
        <v>90000000</v>
      </c>
      <c r="O11" s="18">
        <f t="shared" si="5"/>
        <v>810000000</v>
      </c>
      <c r="P11" s="17">
        <v>590369544</v>
      </c>
      <c r="Q11" s="17">
        <v>462506921</v>
      </c>
      <c r="R11" s="17">
        <v>462506921</v>
      </c>
      <c r="S11" s="19">
        <f t="shared" si="0"/>
        <v>219630456</v>
      </c>
      <c r="T11" s="20">
        <f t="shared" si="1"/>
        <v>0.7288512888888888</v>
      </c>
      <c r="U11" s="20">
        <f t="shared" si="2"/>
        <v>0.5709961987654321</v>
      </c>
      <c r="V11" s="21">
        <f t="shared" si="3"/>
        <v>0.5709961987654321</v>
      </c>
    </row>
    <row r="12" spans="1:22" ht="68.25" customHeight="1" thickBot="1" thickTop="1">
      <c r="A12" s="4" t="s">
        <v>28</v>
      </c>
      <c r="B12" s="4" t="s">
        <v>40</v>
      </c>
      <c r="C12" s="4" t="s">
        <v>30</v>
      </c>
      <c r="D12" s="4" t="s">
        <v>27</v>
      </c>
      <c r="E12" s="4"/>
      <c r="F12" s="4" t="s">
        <v>17</v>
      </c>
      <c r="G12" s="4" t="s">
        <v>18</v>
      </c>
      <c r="H12" s="4" t="s">
        <v>19</v>
      </c>
      <c r="I12" s="3" t="s">
        <v>41</v>
      </c>
      <c r="J12" s="17">
        <v>600000000</v>
      </c>
      <c r="K12" s="17">
        <v>0</v>
      </c>
      <c r="L12" s="17">
        <v>0</v>
      </c>
      <c r="M12" s="17">
        <v>600000000</v>
      </c>
      <c r="N12" s="17">
        <v>60000000</v>
      </c>
      <c r="O12" s="18">
        <f t="shared" si="5"/>
        <v>540000000</v>
      </c>
      <c r="P12" s="17">
        <v>456747742.5</v>
      </c>
      <c r="Q12" s="17">
        <v>363335363.5</v>
      </c>
      <c r="R12" s="17">
        <v>363335363.5</v>
      </c>
      <c r="S12" s="19">
        <f t="shared" si="0"/>
        <v>83252257.5</v>
      </c>
      <c r="T12" s="20">
        <f t="shared" si="1"/>
        <v>0.8458291527777778</v>
      </c>
      <c r="U12" s="20">
        <f t="shared" si="2"/>
        <v>0.6728432657407407</v>
      </c>
      <c r="V12" s="21">
        <f t="shared" si="3"/>
        <v>0.6728432657407407</v>
      </c>
    </row>
    <row r="13" spans="1:22" ht="68.25" customHeight="1" thickBot="1" thickTop="1">
      <c r="A13" s="4" t="s">
        <v>28</v>
      </c>
      <c r="B13" s="4" t="s">
        <v>40</v>
      </c>
      <c r="C13" s="4" t="s">
        <v>30</v>
      </c>
      <c r="D13" s="4" t="s">
        <v>42</v>
      </c>
      <c r="E13" s="4" t="s">
        <v>0</v>
      </c>
      <c r="F13" s="4" t="s">
        <v>17</v>
      </c>
      <c r="G13" s="4" t="s">
        <v>18</v>
      </c>
      <c r="H13" s="4" t="s">
        <v>19</v>
      </c>
      <c r="I13" s="3" t="s">
        <v>43</v>
      </c>
      <c r="J13" s="17">
        <v>328000000</v>
      </c>
      <c r="K13" s="17">
        <v>0</v>
      </c>
      <c r="L13" s="17">
        <v>0</v>
      </c>
      <c r="M13" s="17">
        <v>328000000</v>
      </c>
      <c r="N13" s="17">
        <v>50000000</v>
      </c>
      <c r="O13" s="18">
        <f t="shared" si="5"/>
        <v>278000000</v>
      </c>
      <c r="P13" s="17">
        <v>259101263</v>
      </c>
      <c r="Q13" s="17">
        <v>213403942</v>
      </c>
      <c r="R13" s="17">
        <v>213403942</v>
      </c>
      <c r="S13" s="19">
        <f t="shared" si="0"/>
        <v>18898737</v>
      </c>
      <c r="T13" s="20">
        <f t="shared" si="1"/>
        <v>0.9320189316546763</v>
      </c>
      <c r="U13" s="20">
        <f t="shared" si="2"/>
        <v>0.7676400791366906</v>
      </c>
      <c r="V13" s="21">
        <f t="shared" si="3"/>
        <v>0.7676400791366906</v>
      </c>
    </row>
    <row r="14" spans="1:22" ht="85.5" customHeight="1" thickBot="1" thickTop="1">
      <c r="A14" s="4" t="s">
        <v>28</v>
      </c>
      <c r="B14" s="4" t="s">
        <v>40</v>
      </c>
      <c r="C14" s="4" t="s">
        <v>30</v>
      </c>
      <c r="D14" s="4" t="s">
        <v>18</v>
      </c>
      <c r="E14" s="4" t="s">
        <v>0</v>
      </c>
      <c r="F14" s="4" t="s">
        <v>17</v>
      </c>
      <c r="G14" s="4" t="s">
        <v>18</v>
      </c>
      <c r="H14" s="4" t="s">
        <v>19</v>
      </c>
      <c r="I14" s="3" t="s">
        <v>44</v>
      </c>
      <c r="J14" s="17">
        <v>1673000000</v>
      </c>
      <c r="K14" s="17">
        <v>0</v>
      </c>
      <c r="L14" s="17">
        <v>0</v>
      </c>
      <c r="M14" s="17">
        <v>1673000000</v>
      </c>
      <c r="N14" s="17">
        <v>167000000</v>
      </c>
      <c r="O14" s="18">
        <f t="shared" si="5"/>
        <v>1506000000</v>
      </c>
      <c r="P14" s="17">
        <v>1438706501.43</v>
      </c>
      <c r="Q14" s="17">
        <v>743059596.43</v>
      </c>
      <c r="R14" s="17">
        <v>743059596.43</v>
      </c>
      <c r="S14" s="19">
        <f t="shared" si="0"/>
        <v>67293498.56999993</v>
      </c>
      <c r="T14" s="20">
        <f t="shared" si="1"/>
        <v>0.9553164020119522</v>
      </c>
      <c r="U14" s="20">
        <f t="shared" si="2"/>
        <v>0.4933994664209827</v>
      </c>
      <c r="V14" s="21">
        <f t="shared" si="3"/>
        <v>0.4933994664209827</v>
      </c>
    </row>
    <row r="15" spans="1:22" ht="84" customHeight="1" thickBot="1" thickTop="1">
      <c r="A15" s="4" t="s">
        <v>28</v>
      </c>
      <c r="B15" s="4" t="s">
        <v>40</v>
      </c>
      <c r="C15" s="4" t="s">
        <v>30</v>
      </c>
      <c r="D15" s="4" t="s">
        <v>45</v>
      </c>
      <c r="E15" s="4" t="s">
        <v>0</v>
      </c>
      <c r="F15" s="4" t="s">
        <v>17</v>
      </c>
      <c r="G15" s="4" t="s">
        <v>18</v>
      </c>
      <c r="H15" s="4" t="s">
        <v>19</v>
      </c>
      <c r="I15" s="3" t="s">
        <v>46</v>
      </c>
      <c r="J15" s="17">
        <v>12445322453</v>
      </c>
      <c r="K15" s="17">
        <v>1500000000</v>
      </c>
      <c r="L15" s="17">
        <v>0</v>
      </c>
      <c r="M15" s="17">
        <v>13945322453</v>
      </c>
      <c r="N15" s="17">
        <v>4000000000</v>
      </c>
      <c r="O15" s="18">
        <f t="shared" si="5"/>
        <v>9945322453</v>
      </c>
      <c r="P15" s="17">
        <v>9945322453</v>
      </c>
      <c r="Q15" s="17">
        <v>8445322453</v>
      </c>
      <c r="R15" s="17">
        <v>8445322453</v>
      </c>
      <c r="S15" s="19">
        <f t="shared" si="0"/>
        <v>0</v>
      </c>
      <c r="T15" s="20">
        <f t="shared" si="1"/>
        <v>1</v>
      </c>
      <c r="U15" s="20">
        <f t="shared" si="2"/>
        <v>0.8491753276890961</v>
      </c>
      <c r="V15" s="21">
        <f t="shared" si="3"/>
        <v>0.8491753276890961</v>
      </c>
    </row>
    <row r="16" spans="1:22" ht="83.25" customHeight="1" thickBot="1" thickTop="1">
      <c r="A16" s="4" t="s">
        <v>28</v>
      </c>
      <c r="B16" s="4" t="s">
        <v>40</v>
      </c>
      <c r="C16" s="4" t="s">
        <v>30</v>
      </c>
      <c r="D16" s="4" t="s">
        <v>47</v>
      </c>
      <c r="E16" s="4" t="s">
        <v>0</v>
      </c>
      <c r="F16" s="4" t="s">
        <v>17</v>
      </c>
      <c r="G16" s="4" t="s">
        <v>18</v>
      </c>
      <c r="H16" s="4" t="s">
        <v>19</v>
      </c>
      <c r="I16" s="3" t="s">
        <v>48</v>
      </c>
      <c r="J16" s="17">
        <v>214902165</v>
      </c>
      <c r="K16" s="17">
        <v>0</v>
      </c>
      <c r="L16" s="17">
        <v>0</v>
      </c>
      <c r="M16" s="17">
        <v>214902165</v>
      </c>
      <c r="N16" s="17">
        <v>73000000</v>
      </c>
      <c r="O16" s="18">
        <f t="shared" si="5"/>
        <v>141902165</v>
      </c>
      <c r="P16" s="17">
        <v>94790284.2</v>
      </c>
      <c r="Q16" s="17">
        <v>61342189.2</v>
      </c>
      <c r="R16" s="17">
        <v>61342189.2</v>
      </c>
      <c r="S16" s="19">
        <f t="shared" si="0"/>
        <v>47111880.8</v>
      </c>
      <c r="T16" s="20">
        <f t="shared" si="1"/>
        <v>0.6679974488056613</v>
      </c>
      <c r="U16" s="20">
        <f t="shared" si="2"/>
        <v>0.4322850831768494</v>
      </c>
      <c r="V16" s="21">
        <f t="shared" si="3"/>
        <v>0.4322850831768494</v>
      </c>
    </row>
    <row r="17" spans="1:22" ht="68.25" customHeight="1" thickBot="1" thickTop="1">
      <c r="A17" s="4" t="s">
        <v>28</v>
      </c>
      <c r="B17" s="4" t="s">
        <v>40</v>
      </c>
      <c r="C17" s="4" t="s">
        <v>30</v>
      </c>
      <c r="D17" s="4" t="s">
        <v>49</v>
      </c>
      <c r="E17" s="4" t="s">
        <v>0</v>
      </c>
      <c r="F17" s="4" t="s">
        <v>17</v>
      </c>
      <c r="G17" s="4" t="s">
        <v>47</v>
      </c>
      <c r="H17" s="4" t="s">
        <v>19</v>
      </c>
      <c r="I17" s="3" t="s">
        <v>50</v>
      </c>
      <c r="J17" s="17">
        <v>0</v>
      </c>
      <c r="K17" s="17">
        <v>5600000000</v>
      </c>
      <c r="L17" s="17">
        <v>0</v>
      </c>
      <c r="M17" s="17">
        <v>5600000000</v>
      </c>
      <c r="N17" s="17">
        <v>0</v>
      </c>
      <c r="O17" s="18">
        <f t="shared" si="5"/>
        <v>5600000000</v>
      </c>
      <c r="P17" s="17">
        <v>5600000000</v>
      </c>
      <c r="Q17" s="17">
        <v>3900000000</v>
      </c>
      <c r="R17" s="17">
        <v>2300000000</v>
      </c>
      <c r="S17" s="19">
        <f t="shared" si="0"/>
        <v>0</v>
      </c>
      <c r="T17" s="20">
        <f t="shared" si="1"/>
        <v>1</v>
      </c>
      <c r="U17" s="20">
        <f t="shared" si="2"/>
        <v>0.6964285714285714</v>
      </c>
      <c r="V17" s="21">
        <f t="shared" si="3"/>
        <v>0.4107142857142857</v>
      </c>
    </row>
    <row r="18" spans="1:22" ht="68.25" customHeight="1" thickBot="1" thickTop="1">
      <c r="A18" s="4" t="s">
        <v>28</v>
      </c>
      <c r="B18" s="4" t="s">
        <v>40</v>
      </c>
      <c r="C18" s="4" t="s">
        <v>30</v>
      </c>
      <c r="D18" s="4" t="s">
        <v>49</v>
      </c>
      <c r="E18" s="4" t="s">
        <v>0</v>
      </c>
      <c r="F18" s="4" t="s">
        <v>51</v>
      </c>
      <c r="G18" s="4" t="s">
        <v>26</v>
      </c>
      <c r="H18" s="4" t="s">
        <v>19</v>
      </c>
      <c r="I18" s="3" t="s">
        <v>50</v>
      </c>
      <c r="J18" s="17">
        <v>0</v>
      </c>
      <c r="K18" s="17">
        <v>5600000000</v>
      </c>
      <c r="L18" s="17">
        <v>5600000000</v>
      </c>
      <c r="M18" s="17">
        <v>0</v>
      </c>
      <c r="N18" s="17">
        <v>0</v>
      </c>
      <c r="O18" s="18">
        <f t="shared" si="5"/>
        <v>0</v>
      </c>
      <c r="P18" s="17">
        <v>0</v>
      </c>
      <c r="Q18" s="17">
        <v>0</v>
      </c>
      <c r="R18" s="17">
        <v>0</v>
      </c>
      <c r="S18" s="19">
        <f t="shared" si="0"/>
        <v>0</v>
      </c>
      <c r="T18" s="20">
        <v>0</v>
      </c>
      <c r="U18" s="20">
        <v>0</v>
      </c>
      <c r="V18" s="21">
        <v>0</v>
      </c>
    </row>
    <row r="19" spans="1:22" ht="68.25" customHeight="1" thickBot="1" thickTop="1">
      <c r="A19" s="4" t="s">
        <v>28</v>
      </c>
      <c r="B19" s="4" t="s">
        <v>40</v>
      </c>
      <c r="C19" s="4" t="s">
        <v>30</v>
      </c>
      <c r="D19" s="4" t="s">
        <v>52</v>
      </c>
      <c r="E19" s="4" t="s">
        <v>0</v>
      </c>
      <c r="F19" s="4" t="s">
        <v>17</v>
      </c>
      <c r="G19" s="4" t="s">
        <v>18</v>
      </c>
      <c r="H19" s="4" t="s">
        <v>19</v>
      </c>
      <c r="I19" s="3" t="s">
        <v>53</v>
      </c>
      <c r="J19" s="17">
        <v>1620080346</v>
      </c>
      <c r="K19" s="17">
        <v>0</v>
      </c>
      <c r="L19" s="17">
        <v>0</v>
      </c>
      <c r="M19" s="17">
        <v>1620080346</v>
      </c>
      <c r="N19" s="17">
        <v>162000000</v>
      </c>
      <c r="O19" s="18">
        <f t="shared" si="5"/>
        <v>1458080346</v>
      </c>
      <c r="P19" s="17">
        <v>1428880426.75</v>
      </c>
      <c r="Q19" s="17">
        <v>1096817790.5</v>
      </c>
      <c r="R19" s="17">
        <v>1096817790.5</v>
      </c>
      <c r="S19" s="19">
        <f t="shared" si="0"/>
        <v>29199919.25</v>
      </c>
      <c r="T19" s="20">
        <f aca="true" t="shared" si="6" ref="T19:T29">+P19/O19</f>
        <v>0.9799737241297402</v>
      </c>
      <c r="U19" s="20">
        <f aca="true" t="shared" si="7" ref="U19:U29">+Q19/O19</f>
        <v>0.7522341231118961</v>
      </c>
      <c r="V19" s="21">
        <f aca="true" t="shared" si="8" ref="V19:V29">+R19/O19</f>
        <v>0.7522341231118961</v>
      </c>
    </row>
    <row r="20" spans="1:22" ht="68.25" customHeight="1" thickBot="1" thickTop="1">
      <c r="A20" s="4" t="s">
        <v>28</v>
      </c>
      <c r="B20" s="4" t="s">
        <v>40</v>
      </c>
      <c r="C20" s="4" t="s">
        <v>54</v>
      </c>
      <c r="D20" s="4" t="s">
        <v>27</v>
      </c>
      <c r="E20" s="4" t="s">
        <v>0</v>
      </c>
      <c r="F20" s="4" t="s">
        <v>17</v>
      </c>
      <c r="G20" s="4" t="s">
        <v>18</v>
      </c>
      <c r="H20" s="4" t="s">
        <v>19</v>
      </c>
      <c r="I20" s="3" t="s">
        <v>55</v>
      </c>
      <c r="J20" s="17">
        <v>13449392213</v>
      </c>
      <c r="K20" s="17">
        <v>0</v>
      </c>
      <c r="L20" s="17">
        <v>0</v>
      </c>
      <c r="M20" s="17">
        <v>13449392213</v>
      </c>
      <c r="N20" s="17">
        <v>2900000000</v>
      </c>
      <c r="O20" s="18">
        <f t="shared" si="5"/>
        <v>10549392213</v>
      </c>
      <c r="P20" s="17">
        <v>10549392213</v>
      </c>
      <c r="Q20" s="17">
        <v>10549392213</v>
      </c>
      <c r="R20" s="17">
        <v>10549392213</v>
      </c>
      <c r="S20" s="19">
        <f t="shared" si="0"/>
        <v>0</v>
      </c>
      <c r="T20" s="20">
        <f t="shared" si="6"/>
        <v>1</v>
      </c>
      <c r="U20" s="20">
        <f t="shared" si="7"/>
        <v>1</v>
      </c>
      <c r="V20" s="21">
        <f t="shared" si="8"/>
        <v>1</v>
      </c>
    </row>
    <row r="21" spans="1:22" ht="68.25" customHeight="1" thickBot="1" thickTop="1">
      <c r="A21" s="4" t="s">
        <v>28</v>
      </c>
      <c r="B21" s="4" t="s">
        <v>40</v>
      </c>
      <c r="C21" s="4" t="s">
        <v>54</v>
      </c>
      <c r="D21" s="4" t="s">
        <v>27</v>
      </c>
      <c r="E21" s="4" t="s">
        <v>0</v>
      </c>
      <c r="F21" s="4" t="s">
        <v>17</v>
      </c>
      <c r="G21" s="4" t="s">
        <v>24</v>
      </c>
      <c r="H21" s="4" t="s">
        <v>19</v>
      </c>
      <c r="I21" s="3" t="s">
        <v>55</v>
      </c>
      <c r="J21" s="17">
        <v>0</v>
      </c>
      <c r="K21" s="17">
        <v>7500000000</v>
      </c>
      <c r="L21" s="17">
        <v>0</v>
      </c>
      <c r="M21" s="17">
        <v>7500000000</v>
      </c>
      <c r="N21" s="17">
        <v>0</v>
      </c>
      <c r="O21" s="18">
        <f t="shared" si="5"/>
        <v>7500000000</v>
      </c>
      <c r="P21" s="17">
        <v>7500000000</v>
      </c>
      <c r="Q21" s="17">
        <v>7500000000</v>
      </c>
      <c r="R21" s="17">
        <v>7500000000</v>
      </c>
      <c r="S21" s="19">
        <f t="shared" si="0"/>
        <v>0</v>
      </c>
      <c r="T21" s="20">
        <f t="shared" si="6"/>
        <v>1</v>
      </c>
      <c r="U21" s="20">
        <f t="shared" si="7"/>
        <v>1</v>
      </c>
      <c r="V21" s="21">
        <f t="shared" si="8"/>
        <v>1</v>
      </c>
    </row>
    <row r="22" spans="1:22" ht="68.25" customHeight="1" thickBot="1" thickTop="1">
      <c r="A22" s="4" t="s">
        <v>28</v>
      </c>
      <c r="B22" s="4" t="s">
        <v>40</v>
      </c>
      <c r="C22" s="4" t="s">
        <v>54</v>
      </c>
      <c r="D22" s="4" t="s">
        <v>42</v>
      </c>
      <c r="E22" s="4" t="s">
        <v>0</v>
      </c>
      <c r="F22" s="4" t="s">
        <v>17</v>
      </c>
      <c r="G22" s="4" t="s">
        <v>18</v>
      </c>
      <c r="H22" s="4" t="s">
        <v>19</v>
      </c>
      <c r="I22" s="3" t="s">
        <v>56</v>
      </c>
      <c r="J22" s="17">
        <v>12730800000</v>
      </c>
      <c r="K22" s="17">
        <v>200000000</v>
      </c>
      <c r="L22" s="17">
        <v>0</v>
      </c>
      <c r="M22" s="17">
        <v>12930800000</v>
      </c>
      <c r="N22" s="17">
        <v>0</v>
      </c>
      <c r="O22" s="18">
        <f t="shared" si="5"/>
        <v>12930800000</v>
      </c>
      <c r="P22" s="17">
        <v>12577421768.5</v>
      </c>
      <c r="Q22" s="17">
        <v>7386074757.5</v>
      </c>
      <c r="R22" s="17">
        <v>7386074757.5</v>
      </c>
      <c r="S22" s="19">
        <f t="shared" si="0"/>
        <v>353378231.5</v>
      </c>
      <c r="T22" s="20">
        <f t="shared" si="6"/>
        <v>0.9726715878754602</v>
      </c>
      <c r="U22" s="20">
        <f t="shared" si="7"/>
        <v>0.5712001390091873</v>
      </c>
      <c r="V22" s="21">
        <f t="shared" si="8"/>
        <v>0.5712001390091873</v>
      </c>
    </row>
    <row r="23" spans="1:22" ht="68.25" customHeight="1" thickBot="1" thickTop="1">
      <c r="A23" s="4" t="s">
        <v>28</v>
      </c>
      <c r="B23" s="4" t="s">
        <v>40</v>
      </c>
      <c r="C23" s="4" t="s">
        <v>57</v>
      </c>
      <c r="D23" s="4" t="s">
        <v>22</v>
      </c>
      <c r="E23" s="4" t="s">
        <v>0</v>
      </c>
      <c r="F23" s="4" t="s">
        <v>17</v>
      </c>
      <c r="G23" s="4" t="s">
        <v>18</v>
      </c>
      <c r="H23" s="4" t="s">
        <v>19</v>
      </c>
      <c r="I23" s="3" t="s">
        <v>59</v>
      </c>
      <c r="J23" s="17">
        <v>400000000</v>
      </c>
      <c r="K23" s="17">
        <v>0</v>
      </c>
      <c r="L23" s="17">
        <v>0</v>
      </c>
      <c r="M23" s="17">
        <v>400000000</v>
      </c>
      <c r="N23" s="17">
        <v>0</v>
      </c>
      <c r="O23" s="18">
        <f t="shared" si="5"/>
        <v>400000000</v>
      </c>
      <c r="P23" s="17">
        <v>350958812.2</v>
      </c>
      <c r="Q23" s="17">
        <v>275406420.3</v>
      </c>
      <c r="R23" s="17">
        <v>275406420.3</v>
      </c>
      <c r="S23" s="19">
        <f t="shared" si="0"/>
        <v>49041187.80000001</v>
      </c>
      <c r="T23" s="20">
        <f t="shared" si="6"/>
        <v>0.8773970305</v>
      </c>
      <c r="U23" s="20">
        <f t="shared" si="7"/>
        <v>0.68851605075</v>
      </c>
      <c r="V23" s="21">
        <f t="shared" si="8"/>
        <v>0.68851605075</v>
      </c>
    </row>
    <row r="24" spans="1:22" ht="68.25" customHeight="1" thickBot="1" thickTop="1">
      <c r="A24" s="4" t="s">
        <v>28</v>
      </c>
      <c r="B24" s="4" t="s">
        <v>65</v>
      </c>
      <c r="C24" s="4" t="s">
        <v>30</v>
      </c>
      <c r="D24" s="4" t="s">
        <v>23</v>
      </c>
      <c r="E24" s="4" t="s">
        <v>0</v>
      </c>
      <c r="F24" s="4" t="s">
        <v>17</v>
      </c>
      <c r="G24" s="4" t="s">
        <v>18</v>
      </c>
      <c r="H24" s="4" t="s">
        <v>19</v>
      </c>
      <c r="I24" s="3" t="s">
        <v>66</v>
      </c>
      <c r="J24" s="17">
        <v>0</v>
      </c>
      <c r="K24" s="17">
        <v>2065000000</v>
      </c>
      <c r="L24" s="17">
        <v>0</v>
      </c>
      <c r="M24" s="17">
        <v>2065000000</v>
      </c>
      <c r="N24" s="17">
        <v>0</v>
      </c>
      <c r="O24" s="18">
        <f t="shared" si="5"/>
        <v>2065000000</v>
      </c>
      <c r="P24" s="17">
        <v>2065000000</v>
      </c>
      <c r="Q24" s="17">
        <v>250000000</v>
      </c>
      <c r="R24" s="17">
        <v>250000000</v>
      </c>
      <c r="S24" s="19">
        <f t="shared" si="0"/>
        <v>0</v>
      </c>
      <c r="T24" s="20">
        <f t="shared" si="6"/>
        <v>1</v>
      </c>
      <c r="U24" s="20">
        <f t="shared" si="7"/>
        <v>0.12106537530266344</v>
      </c>
      <c r="V24" s="21">
        <f t="shared" si="8"/>
        <v>0.12106537530266344</v>
      </c>
    </row>
    <row r="25" spans="1:22" ht="42" customHeight="1" thickBot="1" thickTop="1">
      <c r="A25" s="6" t="s">
        <v>28</v>
      </c>
      <c r="B25" s="6"/>
      <c r="C25" s="6"/>
      <c r="D25" s="6"/>
      <c r="E25" s="6"/>
      <c r="F25" s="6"/>
      <c r="G25" s="6"/>
      <c r="H25" s="6"/>
      <c r="I25" s="9" t="s">
        <v>74</v>
      </c>
      <c r="J25" s="22">
        <f>SUM(J9:J24)</f>
        <v>45991497177</v>
      </c>
      <c r="K25" s="22">
        <f aca="true" t="shared" si="9" ref="K25:R25">SUM(K9:K24)</f>
        <v>22465000000</v>
      </c>
      <c r="L25" s="22">
        <f t="shared" si="9"/>
        <v>5600000000</v>
      </c>
      <c r="M25" s="22">
        <f t="shared" si="9"/>
        <v>62856497177</v>
      </c>
      <c r="N25" s="22">
        <f t="shared" si="9"/>
        <v>7597000000</v>
      </c>
      <c r="O25" s="22">
        <f t="shared" si="9"/>
        <v>55259497177</v>
      </c>
      <c r="P25" s="22">
        <f t="shared" si="9"/>
        <v>54063558481.81</v>
      </c>
      <c r="Q25" s="22">
        <f t="shared" si="9"/>
        <v>42316421915.66</v>
      </c>
      <c r="R25" s="22">
        <f t="shared" si="9"/>
        <v>40716421915.66</v>
      </c>
      <c r="S25" s="23">
        <f t="shared" si="0"/>
        <v>1195938695.1900024</v>
      </c>
      <c r="T25" s="24">
        <f t="shared" si="6"/>
        <v>0.9783577709482348</v>
      </c>
      <c r="U25" s="24">
        <f t="shared" si="7"/>
        <v>0.765776456128755</v>
      </c>
      <c r="V25" s="25">
        <f t="shared" si="8"/>
        <v>0.7368221571984718</v>
      </c>
    </row>
    <row r="26" spans="1:22" ht="68.25" customHeight="1" thickBot="1" thickTop="1">
      <c r="A26" s="4" t="s">
        <v>28</v>
      </c>
      <c r="B26" s="4" t="s">
        <v>40</v>
      </c>
      <c r="C26" s="4" t="s">
        <v>60</v>
      </c>
      <c r="D26" s="4" t="s">
        <v>23</v>
      </c>
      <c r="E26" s="4"/>
      <c r="F26" s="4" t="s">
        <v>17</v>
      </c>
      <c r="G26" s="4" t="s">
        <v>18</v>
      </c>
      <c r="H26" s="4" t="s">
        <v>19</v>
      </c>
      <c r="I26" s="3" t="s">
        <v>61</v>
      </c>
      <c r="J26" s="17">
        <v>10000000000</v>
      </c>
      <c r="K26" s="17">
        <v>0</v>
      </c>
      <c r="L26" s="17">
        <v>0</v>
      </c>
      <c r="M26" s="17">
        <v>10000000000</v>
      </c>
      <c r="N26" s="17">
        <v>0</v>
      </c>
      <c r="O26" s="18">
        <f>+M26-N26</f>
        <v>10000000000</v>
      </c>
      <c r="P26" s="17">
        <v>10000000000</v>
      </c>
      <c r="Q26" s="17">
        <v>10000000000</v>
      </c>
      <c r="R26" s="17">
        <v>4100000000</v>
      </c>
      <c r="S26" s="19">
        <f t="shared" si="0"/>
        <v>0</v>
      </c>
      <c r="T26" s="20">
        <f t="shared" si="6"/>
        <v>1</v>
      </c>
      <c r="U26" s="20">
        <f t="shared" si="7"/>
        <v>1</v>
      </c>
      <c r="V26" s="21">
        <f t="shared" si="8"/>
        <v>0.41</v>
      </c>
    </row>
    <row r="27" spans="1:22" ht="68.25" customHeight="1" thickBot="1" thickTop="1">
      <c r="A27" s="4" t="s">
        <v>28</v>
      </c>
      <c r="B27" s="4" t="s">
        <v>40</v>
      </c>
      <c r="C27" s="4" t="s">
        <v>60</v>
      </c>
      <c r="D27" s="4" t="s">
        <v>20</v>
      </c>
      <c r="E27" s="4" t="s">
        <v>0</v>
      </c>
      <c r="F27" s="4" t="s">
        <v>17</v>
      </c>
      <c r="G27" s="4" t="s">
        <v>18</v>
      </c>
      <c r="H27" s="4" t="s">
        <v>19</v>
      </c>
      <c r="I27" s="3" t="s">
        <v>62</v>
      </c>
      <c r="J27" s="17">
        <v>0</v>
      </c>
      <c r="K27" s="17">
        <v>30000000000</v>
      </c>
      <c r="L27" s="17">
        <v>0</v>
      </c>
      <c r="M27" s="17">
        <v>30000000000</v>
      </c>
      <c r="N27" s="17">
        <v>0</v>
      </c>
      <c r="O27" s="18">
        <f>+M27-N27</f>
        <v>30000000000</v>
      </c>
      <c r="P27" s="17">
        <v>30000000000</v>
      </c>
      <c r="Q27" s="17">
        <v>30000000000</v>
      </c>
      <c r="R27" s="17">
        <v>0</v>
      </c>
      <c r="S27" s="19">
        <f t="shared" si="0"/>
        <v>0</v>
      </c>
      <c r="T27" s="20">
        <f t="shared" si="6"/>
        <v>1</v>
      </c>
      <c r="U27" s="20">
        <f t="shared" si="7"/>
        <v>1</v>
      </c>
      <c r="V27" s="21">
        <f t="shared" si="8"/>
        <v>0</v>
      </c>
    </row>
    <row r="28" spans="1:22" ht="68.25" customHeight="1" thickBot="1" thickTop="1">
      <c r="A28" s="4" t="s">
        <v>28</v>
      </c>
      <c r="B28" s="4" t="s">
        <v>40</v>
      </c>
      <c r="C28" s="4" t="s">
        <v>60</v>
      </c>
      <c r="D28" s="4" t="s">
        <v>20</v>
      </c>
      <c r="E28" s="4" t="s">
        <v>0</v>
      </c>
      <c r="F28" s="4" t="s">
        <v>17</v>
      </c>
      <c r="G28" s="4" t="s">
        <v>63</v>
      </c>
      <c r="H28" s="4" t="s">
        <v>19</v>
      </c>
      <c r="I28" s="3" t="s">
        <v>62</v>
      </c>
      <c r="J28" s="17">
        <v>0</v>
      </c>
      <c r="K28" s="17">
        <v>30000000000</v>
      </c>
      <c r="L28" s="17">
        <v>0</v>
      </c>
      <c r="M28" s="17">
        <v>30000000000</v>
      </c>
      <c r="N28" s="17">
        <v>0</v>
      </c>
      <c r="O28" s="18">
        <f>+M28-N28</f>
        <v>30000000000</v>
      </c>
      <c r="P28" s="17">
        <v>30000000000</v>
      </c>
      <c r="Q28" s="17">
        <v>30000000000</v>
      </c>
      <c r="R28" s="17">
        <v>0</v>
      </c>
      <c r="S28" s="19">
        <f t="shared" si="0"/>
        <v>0</v>
      </c>
      <c r="T28" s="20">
        <f t="shared" si="6"/>
        <v>1</v>
      </c>
      <c r="U28" s="20">
        <f t="shared" si="7"/>
        <v>1</v>
      </c>
      <c r="V28" s="21">
        <f t="shared" si="8"/>
        <v>0</v>
      </c>
    </row>
    <row r="29" spans="1:22" ht="68.25" customHeight="1" thickBot="1" thickTop="1">
      <c r="A29" s="4" t="s">
        <v>28</v>
      </c>
      <c r="B29" s="4" t="s">
        <v>40</v>
      </c>
      <c r="C29" s="4" t="s">
        <v>60</v>
      </c>
      <c r="D29" s="4" t="s">
        <v>21</v>
      </c>
      <c r="E29" s="4" t="s">
        <v>0</v>
      </c>
      <c r="F29" s="4" t="s">
        <v>17</v>
      </c>
      <c r="G29" s="4" t="s">
        <v>18</v>
      </c>
      <c r="H29" s="4" t="s">
        <v>19</v>
      </c>
      <c r="I29" s="3" t="s">
        <v>64</v>
      </c>
      <c r="J29" s="17">
        <v>85805190095</v>
      </c>
      <c r="K29" s="17">
        <v>0</v>
      </c>
      <c r="L29" s="17">
        <v>30000000000</v>
      </c>
      <c r="M29" s="17">
        <v>55805190095</v>
      </c>
      <c r="N29" s="17">
        <v>3825343464</v>
      </c>
      <c r="O29" s="18">
        <f>+M29-N29</f>
        <v>51979846631</v>
      </c>
      <c r="P29" s="17">
        <v>51227359614.48</v>
      </c>
      <c r="Q29" s="17">
        <v>50951923606.48</v>
      </c>
      <c r="R29" s="17">
        <v>1074453615.48</v>
      </c>
      <c r="S29" s="19">
        <f t="shared" si="0"/>
        <v>752487016.5199966</v>
      </c>
      <c r="T29" s="20">
        <f t="shared" si="6"/>
        <v>0.9855234852487766</v>
      </c>
      <c r="U29" s="20">
        <f t="shared" si="7"/>
        <v>0.9802245852740366</v>
      </c>
      <c r="V29" s="21">
        <f t="shared" si="8"/>
        <v>0.02067058071770477</v>
      </c>
    </row>
    <row r="30" spans="1:22" ht="68.25" customHeight="1" thickBot="1" thickTop="1">
      <c r="A30" s="4" t="s">
        <v>28</v>
      </c>
      <c r="B30" s="4" t="s">
        <v>40</v>
      </c>
      <c r="C30" s="4" t="s">
        <v>60</v>
      </c>
      <c r="D30" s="4" t="s">
        <v>21</v>
      </c>
      <c r="E30" s="4" t="s">
        <v>0</v>
      </c>
      <c r="F30" s="4" t="s">
        <v>17</v>
      </c>
      <c r="G30" s="4" t="s">
        <v>63</v>
      </c>
      <c r="H30" s="4" t="s">
        <v>19</v>
      </c>
      <c r="I30" s="3" t="s">
        <v>64</v>
      </c>
      <c r="J30" s="17">
        <v>30000000000</v>
      </c>
      <c r="K30" s="17">
        <v>0</v>
      </c>
      <c r="L30" s="17">
        <v>30000000000</v>
      </c>
      <c r="M30" s="17">
        <v>0</v>
      </c>
      <c r="N30" s="17">
        <v>0</v>
      </c>
      <c r="O30" s="18">
        <f>+M30-N30</f>
        <v>0</v>
      </c>
      <c r="P30" s="17">
        <v>0</v>
      </c>
      <c r="Q30" s="17">
        <v>0</v>
      </c>
      <c r="R30" s="17">
        <v>0</v>
      </c>
      <c r="S30" s="19">
        <f t="shared" si="0"/>
        <v>0</v>
      </c>
      <c r="T30" s="20">
        <v>0</v>
      </c>
      <c r="U30" s="20">
        <v>0</v>
      </c>
      <c r="V30" s="21">
        <v>0</v>
      </c>
    </row>
    <row r="31" spans="1:22" ht="38.25" customHeight="1" thickBot="1" thickTop="1">
      <c r="A31" s="6" t="s">
        <v>28</v>
      </c>
      <c r="B31" s="6"/>
      <c r="C31" s="6"/>
      <c r="D31" s="6"/>
      <c r="E31" s="6"/>
      <c r="F31" s="6"/>
      <c r="G31" s="6"/>
      <c r="H31" s="6"/>
      <c r="I31" s="9" t="s">
        <v>72</v>
      </c>
      <c r="J31" s="22">
        <f>SUM(J26:J30)</f>
        <v>125805190095</v>
      </c>
      <c r="K31" s="22">
        <f aca="true" t="shared" si="10" ref="K31:R31">SUM(K26:K30)</f>
        <v>60000000000</v>
      </c>
      <c r="L31" s="22">
        <f t="shared" si="10"/>
        <v>60000000000</v>
      </c>
      <c r="M31" s="22">
        <f t="shared" si="10"/>
        <v>125805190095</v>
      </c>
      <c r="N31" s="22">
        <f t="shared" si="10"/>
        <v>3825343464</v>
      </c>
      <c r="O31" s="22">
        <f t="shared" si="10"/>
        <v>121979846631</v>
      </c>
      <c r="P31" s="22">
        <f t="shared" si="10"/>
        <v>121227359614.48001</v>
      </c>
      <c r="Q31" s="22">
        <f t="shared" si="10"/>
        <v>120951923606.48001</v>
      </c>
      <c r="R31" s="22">
        <f t="shared" si="10"/>
        <v>5174453615.48</v>
      </c>
      <c r="S31" s="23">
        <f t="shared" si="0"/>
        <v>752487016.519989</v>
      </c>
      <c r="T31" s="24">
        <f>+P31/O31</f>
        <v>0.9938310545774309</v>
      </c>
      <c r="U31" s="24">
        <f>+Q31/O31</f>
        <v>0.9915730093707238</v>
      </c>
      <c r="V31" s="25">
        <f>+R31/O31</f>
        <v>0.04242056174355741</v>
      </c>
    </row>
    <row r="32" spans="1:22" ht="108" customHeight="1" thickBot="1" thickTop="1">
      <c r="A32" s="4" t="s">
        <v>28</v>
      </c>
      <c r="B32" s="4" t="s">
        <v>29</v>
      </c>
      <c r="C32" s="4" t="s">
        <v>30</v>
      </c>
      <c r="D32" s="4" t="s">
        <v>16</v>
      </c>
      <c r="E32" s="4" t="s">
        <v>0</v>
      </c>
      <c r="F32" s="4" t="s">
        <v>17</v>
      </c>
      <c r="G32" s="4" t="s">
        <v>18</v>
      </c>
      <c r="H32" s="4" t="s">
        <v>19</v>
      </c>
      <c r="I32" s="3" t="s">
        <v>31</v>
      </c>
      <c r="J32" s="17">
        <v>3300000000</v>
      </c>
      <c r="K32" s="17">
        <v>0</v>
      </c>
      <c r="L32" s="17">
        <v>0</v>
      </c>
      <c r="M32" s="17">
        <v>3300000000</v>
      </c>
      <c r="N32" s="17">
        <v>1000000000</v>
      </c>
      <c r="O32" s="18">
        <f>+M32-N32</f>
        <v>2300000000</v>
      </c>
      <c r="P32" s="17">
        <v>1822221130</v>
      </c>
      <c r="Q32" s="17">
        <v>623137430</v>
      </c>
      <c r="R32" s="17">
        <v>623137430</v>
      </c>
      <c r="S32" s="19">
        <f t="shared" si="0"/>
        <v>477778870</v>
      </c>
      <c r="T32" s="20">
        <f>+P32/O32</f>
        <v>0.7922700565217391</v>
      </c>
      <c r="U32" s="20">
        <f>+Q32/O32</f>
        <v>0.2709293173913043</v>
      </c>
      <c r="V32" s="21">
        <f>+R32/O32</f>
        <v>0.2709293173913043</v>
      </c>
    </row>
    <row r="33" spans="1:22" ht="37.5" customHeight="1" thickTop="1">
      <c r="A33" s="10" t="s">
        <v>28</v>
      </c>
      <c r="B33" s="10"/>
      <c r="C33" s="10"/>
      <c r="D33" s="10"/>
      <c r="E33" s="10"/>
      <c r="F33" s="10"/>
      <c r="G33" s="10"/>
      <c r="H33" s="10"/>
      <c r="I33" s="11" t="s">
        <v>73</v>
      </c>
      <c r="J33" s="26">
        <f>+J32</f>
        <v>3300000000</v>
      </c>
      <c r="K33" s="26">
        <f aca="true" t="shared" si="11" ref="K33:R33">+K32</f>
        <v>0</v>
      </c>
      <c r="L33" s="26">
        <f t="shared" si="11"/>
        <v>0</v>
      </c>
      <c r="M33" s="26">
        <f t="shared" si="11"/>
        <v>3300000000</v>
      </c>
      <c r="N33" s="26">
        <f t="shared" si="11"/>
        <v>1000000000</v>
      </c>
      <c r="O33" s="26">
        <f t="shared" si="11"/>
        <v>2300000000</v>
      </c>
      <c r="P33" s="26">
        <f t="shared" si="11"/>
        <v>1822221130</v>
      </c>
      <c r="Q33" s="26">
        <f t="shared" si="11"/>
        <v>623137430</v>
      </c>
      <c r="R33" s="26">
        <f t="shared" si="11"/>
        <v>623137430</v>
      </c>
      <c r="S33" s="27">
        <f t="shared" si="0"/>
        <v>477778870</v>
      </c>
      <c r="T33" s="28">
        <f>+P33/O33</f>
        <v>0.7922700565217391</v>
      </c>
      <c r="U33" s="28">
        <f>+Q33/O33</f>
        <v>0.2709293173913043</v>
      </c>
      <c r="V33" s="29">
        <f>+R33/O33</f>
        <v>0.2709293173913043</v>
      </c>
    </row>
    <row r="34" spans="1:22" ht="32.25" customHeight="1">
      <c r="A34" s="8"/>
      <c r="B34" s="8"/>
      <c r="C34" s="8"/>
      <c r="D34" s="8"/>
      <c r="E34" s="8"/>
      <c r="F34" s="8"/>
      <c r="G34" s="8"/>
      <c r="H34" s="8"/>
      <c r="I34" s="35" t="s">
        <v>85</v>
      </c>
      <c r="J34" s="30">
        <f>+J8+J25+J31+J33</f>
        <v>182026800000</v>
      </c>
      <c r="K34" s="30">
        <f aca="true" t="shared" si="12" ref="K34:R34">+K8+K25+K31+K33</f>
        <v>82465000000</v>
      </c>
      <c r="L34" s="30">
        <f t="shared" si="12"/>
        <v>65600000000</v>
      </c>
      <c r="M34" s="30">
        <f t="shared" si="12"/>
        <v>198891800000</v>
      </c>
      <c r="N34" s="30">
        <f t="shared" si="12"/>
        <v>12422343464</v>
      </c>
      <c r="O34" s="30">
        <f t="shared" si="12"/>
        <v>186469456536</v>
      </c>
      <c r="P34" s="30">
        <f t="shared" si="12"/>
        <v>183651251722.68</v>
      </c>
      <c r="Q34" s="30">
        <f t="shared" si="12"/>
        <v>168196054049.66003</v>
      </c>
      <c r="R34" s="30">
        <f t="shared" si="12"/>
        <v>50802608105.66</v>
      </c>
      <c r="S34" s="31">
        <f t="shared" si="0"/>
        <v>2818204813.3200073</v>
      </c>
      <c r="T34" s="32">
        <f>+P34/O34</f>
        <v>0.9848865070683792</v>
      </c>
      <c r="U34" s="32">
        <f>+Q34/O34</f>
        <v>0.9020032404995395</v>
      </c>
      <c r="V34" s="33">
        <f>+R34/O34</f>
        <v>0.27244466224875813</v>
      </c>
    </row>
    <row r="35" spans="1:21" ht="15">
      <c r="A35" s="12" t="s">
        <v>78</v>
      </c>
      <c r="B35" s="12"/>
      <c r="C35" s="12"/>
      <c r="D35" s="12"/>
      <c r="E35" s="12"/>
      <c r="F35" s="12"/>
      <c r="G35" s="12"/>
      <c r="H35" s="12"/>
      <c r="I35" s="13"/>
      <c r="J35" s="13"/>
      <c r="K35" s="13"/>
      <c r="L35" s="13"/>
      <c r="M35" s="13"/>
      <c r="N35" s="13"/>
      <c r="O35" s="13"/>
      <c r="P35" s="13"/>
      <c r="Q35" s="14"/>
      <c r="R35" s="15"/>
      <c r="S35" s="16"/>
      <c r="T35" s="2"/>
      <c r="U35" s="2"/>
    </row>
    <row r="36" spans="1:19" ht="15">
      <c r="A36" s="12" t="s">
        <v>79</v>
      </c>
      <c r="B36" s="12"/>
      <c r="C36" s="12"/>
      <c r="D36" s="12"/>
      <c r="E36" s="12"/>
      <c r="F36" s="12"/>
      <c r="G36" s="12"/>
      <c r="H36" s="12"/>
      <c r="I36" s="13"/>
      <c r="J36" s="13"/>
      <c r="K36" s="13"/>
      <c r="L36" s="13"/>
      <c r="M36" s="13"/>
      <c r="N36" s="13"/>
      <c r="O36" s="13"/>
      <c r="P36" s="13"/>
      <c r="Q36" s="14"/>
      <c r="R36" s="15"/>
      <c r="S36" s="16"/>
    </row>
    <row r="37" spans="1:19" ht="15">
      <c r="A37" s="12" t="s">
        <v>80</v>
      </c>
      <c r="B37" s="12"/>
      <c r="C37" s="12"/>
      <c r="D37" s="12"/>
      <c r="E37" s="12"/>
      <c r="F37" s="12"/>
      <c r="G37" s="12"/>
      <c r="H37" s="12"/>
      <c r="I37" s="13"/>
      <c r="J37" s="13"/>
      <c r="K37" s="13"/>
      <c r="L37" s="13"/>
      <c r="M37" s="13"/>
      <c r="N37" s="13"/>
      <c r="O37" s="13"/>
      <c r="P37" s="13"/>
      <c r="Q37" s="14"/>
      <c r="R37" s="15"/>
      <c r="S37" s="16"/>
    </row>
    <row r="38" spans="1:19" ht="15">
      <c r="A38" s="12" t="s">
        <v>81</v>
      </c>
      <c r="B38" s="1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4"/>
      <c r="R38" s="15"/>
      <c r="S38" s="16"/>
    </row>
    <row r="39" spans="1:19" ht="15">
      <c r="A39" s="12"/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4"/>
      <c r="R39" s="15"/>
      <c r="S39" s="16"/>
    </row>
  </sheetData>
  <sheetProtection/>
  <mergeCells count="3">
    <mergeCell ref="A1:V1"/>
    <mergeCell ref="A2:V2"/>
    <mergeCell ref="A3:V3"/>
  </mergeCells>
  <printOptions horizontalCentered="1"/>
  <pageMargins left="0.7874015748031497" right="0" top="0.7874015748031497" bottom="0.7874015748031497" header="0.7874015748031497" footer="0.7874015748031497"/>
  <pageSetup horizontalDpi="300" verticalDpi="3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Carmen Moreno Moscoso</dc:creator>
  <cp:keywords/>
  <dc:description/>
  <cp:lastModifiedBy>María del Rosario Chacón Herrera</cp:lastModifiedBy>
  <cp:lastPrinted>2016-11-02T15:05:40Z</cp:lastPrinted>
  <dcterms:created xsi:type="dcterms:W3CDTF">2016-11-01T13:27:42Z</dcterms:created>
  <dcterms:modified xsi:type="dcterms:W3CDTF">2016-11-08T21:09:49Z</dcterms:modified>
  <cp:category/>
  <cp:version/>
  <cp:contentType/>
  <cp:contentStatus/>
</cp:coreProperties>
</file>