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MINCOMERCIO DIC 31 2016 " sheetId="1" r:id="rId1"/>
  </sheets>
  <definedNames/>
  <calcPr fullCalcOnLoad="1"/>
</workbook>
</file>

<file path=xl/sharedStrings.xml><?xml version="1.0" encoding="utf-8"?>
<sst xmlns="http://schemas.openxmlformats.org/spreadsheetml/2006/main" count="83" uniqueCount="39">
  <si>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</si>
  <si>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</si>
  <si>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</si>
  <si>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</si>
  <si>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</si>
  <si>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</si>
  <si>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</si>
  <si>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</si>
  <si>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</si>
  <si>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</si>
  <si>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</si>
  <si>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</si>
  <si>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</si>
  <si>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</si>
  <si>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</si>
  <si>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</si>
  <si>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</si>
  <si>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</si>
  <si>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</si>
  <si>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</si>
  <si>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</si>
  <si>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</si>
  <si>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</si>
  <si>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</si>
  <si>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</si>
  <si>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</si>
  <si>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</si>
  <si>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</si>
  <si>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>RESERVAS PRESUPUESTALES ($)</t>
  </si>
  <si>
    <t>CUENTAS POR PAGAR ($)</t>
  </si>
  <si>
    <t xml:space="preserve">INFORME DE EJECUCIÓN PRESUPUESTAL ACUMULADA  DICIEMBRE 31 DE 2016 </t>
  </si>
  <si>
    <t xml:space="preserve">INFORME DE EJECUCIÓN PRESUPUESTAL ACUMULADA DICIEMBRE 31 DE 2016 </t>
  </si>
  <si>
    <t>GENERADO : ENERO 23 DE 2017</t>
  </si>
  <si>
    <t>APR. ADICIONADA  ($)</t>
  </si>
  <si>
    <t>APR.          REDUCIDA ($)</t>
  </si>
  <si>
    <t>Nota4: Decreto No. 2088 de Diciembre 21 de 2016 " Por el cual se reducen unas apropiaciones en el Presupuesto General de la Nación de la vigencia fiscal 2016 y se dictan otras disposiciones"</t>
  </si>
  <si>
    <t>Nota1:Ley  No. 1769 del 24 de Noviembre de 2015 " Por la cual se decreta el presupuesto de rentas y recursos de capital y ley de apropiaciones para la Vigencia Fiscal del 1° de Enero al 31 de Diciembre de 2016"</t>
  </si>
  <si>
    <t>Nota2: Decreto No. 2550 del 30 de Diciembre de 2015 " Por el cual se liquida el Presupuesto General de La Nación para la vigencia fiscal de 2016, se detallan las apropiaciones y se clasifican y definen los gastos "</t>
  </si>
  <si>
    <t>Nota3: Decreto No. 378 del 4 de marzo de  2016 "Por el cual se aplazan unas apropiaciones en el Presupuesto General de la Nación para la vigencia fiscal de 2016 y se dictan otras disposiciones"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</si>
</sst>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0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sz val="9"/>
      <color indexed="8"/>
      <name val="Arial"/>
      <family val="2"/>
    </font>
    <font>
      <b/>
      <sz val="11"/>
      <color indexed="9"/>
      <name val="Arial Narrow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04998999834060669"/>
      <name val="Arial"/>
      <family val="2"/>
    </font>
    <font>
      <b/>
      <sz val="11"/>
      <color theme="1" tint="0.04998999834060669"/>
      <name val="Arial Narrow"/>
      <family val="2"/>
    </font>
    <font>
      <sz val="9"/>
      <color rgb="FF000000"/>
      <name val="Arial"/>
      <family val="2"/>
    </font>
    <font>
      <b/>
      <sz val="11"/>
      <color theme="0"/>
      <name val="Arial Narrow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8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centerContinuous" vertical="center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0" fontId="5" fillId="33" borderId="0" xfId="0" applyNumberFormat="1" applyFont="1" applyFill="1" applyBorder="1" applyAlignment="1">
      <alignment horizontal="right" vertical="center" wrapText="1"/>
    </xf>
    <xf numFmtId="10" fontId="5" fillId="33" borderId="1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5" fillId="0" borderId="11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right" vertical="center" wrapText="1"/>
    </xf>
    <xf numFmtId="10" fontId="5" fillId="33" borderId="14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55" fillId="16" borderId="15" xfId="0" applyFont="1" applyFill="1" applyBorder="1" applyAlignment="1">
      <alignment/>
    </xf>
    <xf numFmtId="0" fontId="56" fillId="16" borderId="16" xfId="0" applyFont="1" applyFill="1" applyBorder="1" applyAlignment="1">
      <alignment horizontal="center" vertical="center"/>
    </xf>
    <xf numFmtId="4" fontId="56" fillId="16" borderId="16" xfId="0" applyNumberFormat="1" applyFont="1" applyFill="1" applyBorder="1" applyAlignment="1">
      <alignment horizontal="center" vertical="justify" wrapText="1"/>
    </xf>
    <xf numFmtId="0" fontId="56" fillId="16" borderId="16" xfId="0" applyFont="1" applyFill="1" applyBorder="1" applyAlignment="1">
      <alignment horizontal="center" vertical="justify" wrapText="1"/>
    </xf>
    <xf numFmtId="4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10" fontId="7" fillId="33" borderId="1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7" fillId="0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10" fontId="7" fillId="33" borderId="13" xfId="0" applyNumberFormat="1" applyFont="1" applyFill="1" applyBorder="1" applyAlignment="1">
      <alignment horizontal="right" vertical="center" wrapText="1"/>
    </xf>
    <xf numFmtId="10" fontId="7" fillId="33" borderId="14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4" fontId="7" fillId="33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left" vertical="center"/>
    </xf>
    <xf numFmtId="4" fontId="7" fillId="33" borderId="13" xfId="0" applyNumberFormat="1" applyFont="1" applyFill="1" applyBorder="1" applyAlignment="1">
      <alignment horizontal="right" vertical="center" wrapText="1"/>
    </xf>
    <xf numFmtId="192" fontId="57" fillId="0" borderId="0" xfId="0" applyNumberFormat="1" applyFont="1" applyFill="1" applyBorder="1" applyAlignment="1">
      <alignment horizontal="right" vertical="center" wrapText="1" readingOrder="1"/>
    </xf>
    <xf numFmtId="0" fontId="7" fillId="33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33" borderId="13" xfId="0" applyFont="1" applyFill="1" applyBorder="1" applyAlignment="1">
      <alignment vertical="center"/>
    </xf>
    <xf numFmtId="0" fontId="58" fillId="34" borderId="15" xfId="0" applyFont="1" applyFill="1" applyBorder="1" applyAlignment="1">
      <alignment horizontal="center" vertical="justify" wrapText="1"/>
    </xf>
    <xf numFmtId="0" fontId="59" fillId="34" borderId="16" xfId="0" applyFont="1" applyFill="1" applyBorder="1" applyAlignment="1">
      <alignment horizontal="center" vertical="justify" wrapText="1"/>
    </xf>
    <xf numFmtId="0" fontId="59" fillId="34" borderId="16" xfId="0" applyFont="1" applyFill="1" applyBorder="1" applyAlignment="1">
      <alignment horizontal="center" vertical="justify"/>
    </xf>
    <xf numFmtId="0" fontId="59" fillId="34" borderId="17" xfId="0" applyFont="1" applyFill="1" applyBorder="1" applyAlignment="1">
      <alignment horizontal="center" vertical="justify"/>
    </xf>
    <xf numFmtId="4" fontId="12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15" fillId="0" borderId="0" xfId="0" applyFont="1" applyAlignment="1">
      <alignment horizontal="centerContinuous" vertical="center" wrapText="1"/>
    </xf>
    <xf numFmtId="4" fontId="8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10" fontId="0" fillId="0" borderId="0" xfId="0" applyNumberFormat="1" applyFont="1" applyFill="1" applyBorder="1" applyAlignment="1">
      <alignment horizontal="right" vertical="center" wrapText="1"/>
    </xf>
    <xf numFmtId="10" fontId="0" fillId="0" borderId="11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10" fontId="12" fillId="0" borderId="0" xfId="0" applyNumberFormat="1" applyFont="1" applyFill="1" applyBorder="1" applyAlignment="1">
      <alignment horizontal="right" vertical="center" wrapText="1"/>
    </xf>
    <xf numFmtId="10" fontId="12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Continuous" vertical="center" wrapText="1"/>
    </xf>
    <xf numFmtId="4" fontId="10" fillId="0" borderId="0" xfId="0" applyNumberFormat="1" applyFont="1" applyAlignment="1">
      <alignment horizontal="centerContinuous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.57421875" style="0" customWidth="1"/>
    <col min="2" max="2" width="23.00390625" style="0" customWidth="1"/>
    <col min="3" max="3" width="17.28125" style="0" customWidth="1"/>
    <col min="4" max="4" width="16.421875" style="0" customWidth="1"/>
    <col min="5" max="5" width="17.28125" style="0" customWidth="1"/>
    <col min="6" max="6" width="17.140625" style="0" customWidth="1"/>
    <col min="7" max="8" width="17.8515625" style="0" customWidth="1"/>
    <col min="9" max="10" width="18.57421875" style="0" customWidth="1"/>
    <col min="11" max="11" width="17.8515625" style="0" customWidth="1"/>
    <col min="12" max="12" width="17.140625" style="0" customWidth="1"/>
    <col min="13" max="13" width="8.28125" style="0" customWidth="1"/>
    <col min="14" max="14" width="8.140625" style="0" customWidth="1"/>
    <col min="15" max="15" width="8.421875" style="0" customWidth="1"/>
    <col min="16" max="16" width="15.28125" style="0" bestFit="1" customWidth="1"/>
  </cols>
  <sheetData>
    <row r="1" spans="1:15" ht="18">
      <c r="A1" s="84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2.75">
      <c r="A2" s="84" t="s">
        <v>30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3" t="s">
        <v>32</v>
      </c>
      <c r="N3" s="73"/>
      <c r="O3" s="73"/>
    </row>
    <row r="4" spans="3:15" ht="11.25" customHeight="1" thickBot="1"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</row>
    <row r="5" spans="1:15" ht="46.5" customHeight="1" thickBot="1">
      <c r="A5" s="28"/>
      <c r="B5" s="29" t="s">
        <v>8</v>
      </c>
      <c r="C5" s="30" t="s">
        <v>23</v>
      </c>
      <c r="D5" s="31" t="s">
        <v>33</v>
      </c>
      <c r="E5" s="31" t="s">
        <v>34</v>
      </c>
      <c r="F5" s="31" t="s">
        <v>12</v>
      </c>
      <c r="G5" s="31" t="s">
        <v>18</v>
      </c>
      <c r="H5" s="30" t="s">
        <v>28</v>
      </c>
      <c r="I5" s="30" t="s">
        <v>22</v>
      </c>
      <c r="J5" s="30" t="s">
        <v>29</v>
      </c>
      <c r="K5" s="31" t="s">
        <v>21</v>
      </c>
      <c r="L5" s="67" t="s">
        <v>13</v>
      </c>
      <c r="M5" s="68" t="s">
        <v>16</v>
      </c>
      <c r="N5" s="69" t="s">
        <v>14</v>
      </c>
      <c r="O5" s="70" t="s">
        <v>15</v>
      </c>
    </row>
    <row r="6" spans="1:15" ht="10.5" customHeight="1">
      <c r="A6" s="9"/>
      <c r="B6" s="3"/>
      <c r="C6" s="3"/>
      <c r="D6" s="3"/>
      <c r="E6" s="3"/>
      <c r="F6" s="2"/>
      <c r="G6" s="2"/>
      <c r="H6" s="2"/>
      <c r="I6" s="2"/>
      <c r="J6" s="2"/>
      <c r="K6" s="2"/>
      <c r="L6" s="9"/>
      <c r="M6" s="2"/>
      <c r="N6" s="2"/>
      <c r="O6" s="10"/>
    </row>
    <row r="7" spans="1:15" ht="23.25" customHeight="1">
      <c r="A7" s="12" t="s">
        <v>4</v>
      </c>
      <c r="B7" s="48" t="s">
        <v>0</v>
      </c>
      <c r="C7" s="49">
        <f aca="true" t="shared" si="0" ref="C7:E9">+C23+C38</f>
        <v>317158566855</v>
      </c>
      <c r="D7" s="49">
        <f t="shared" si="0"/>
        <v>63577635341.85</v>
      </c>
      <c r="E7" s="49">
        <f t="shared" si="0"/>
        <v>24649756252.85</v>
      </c>
      <c r="F7" s="49">
        <f>SUM(F8:F11)</f>
        <v>356086445944</v>
      </c>
      <c r="G7" s="49">
        <f>SUM(G8:G11)</f>
        <v>353836975600.89</v>
      </c>
      <c r="H7" s="49">
        <f>+G7-I7</f>
        <v>8128143783.5</v>
      </c>
      <c r="I7" s="49">
        <f>SUM(I8:I11)</f>
        <v>345708831817.39</v>
      </c>
      <c r="J7" s="49">
        <f>+I7-K7</f>
        <v>13126952218.930054</v>
      </c>
      <c r="K7" s="49">
        <f>SUM(K8:K11)</f>
        <v>332581879598.45996</v>
      </c>
      <c r="L7" s="25">
        <f>+F7-G7</f>
        <v>2249470343.1099854</v>
      </c>
      <c r="M7" s="13">
        <f>+G7/F7</f>
        <v>0.9936827970602853</v>
      </c>
      <c r="N7" s="13">
        <f>+I7/F7</f>
        <v>0.9708564753171144</v>
      </c>
      <c r="O7" s="14">
        <f>+K7/F7</f>
        <v>0.9339919656778048</v>
      </c>
    </row>
    <row r="8" spans="1:15" ht="21.75" customHeight="1">
      <c r="A8" s="18"/>
      <c r="B8" s="50" t="s">
        <v>1</v>
      </c>
      <c r="C8" s="51">
        <f t="shared" si="0"/>
        <v>48279467000</v>
      </c>
      <c r="D8" s="51">
        <f t="shared" si="0"/>
        <v>9466621787</v>
      </c>
      <c r="E8" s="51">
        <f t="shared" si="0"/>
        <v>6314560471</v>
      </c>
      <c r="F8" s="51">
        <f>+F24+F39</f>
        <v>51431528316</v>
      </c>
      <c r="G8" s="51">
        <f>+G24+G39</f>
        <v>50739828434.75</v>
      </c>
      <c r="H8" s="51">
        <f>+G8-I8</f>
        <v>0</v>
      </c>
      <c r="I8" s="51">
        <f>+I24+I39</f>
        <v>50739828434.75</v>
      </c>
      <c r="J8" s="51">
        <f>+I8-K8</f>
        <v>1579163924.6699982</v>
      </c>
      <c r="K8" s="51">
        <f>+K24+K39</f>
        <v>49160664510.08</v>
      </c>
      <c r="L8" s="75">
        <f>+F8-G8</f>
        <v>691699881.25</v>
      </c>
      <c r="M8" s="76">
        <f>+G8/F8</f>
        <v>0.9865510533344424</v>
      </c>
      <c r="N8" s="76">
        <f>+I8/F8</f>
        <v>0.9865510533344424</v>
      </c>
      <c r="O8" s="77">
        <f>+K8/F8</f>
        <v>0.9558468534715203</v>
      </c>
    </row>
    <row r="9" spans="1:15" ht="24" customHeight="1">
      <c r="A9" s="18"/>
      <c r="B9" s="50" t="s">
        <v>2</v>
      </c>
      <c r="C9" s="51">
        <f t="shared" si="0"/>
        <v>14865361000</v>
      </c>
      <c r="D9" s="51">
        <f t="shared" si="0"/>
        <v>7000000000</v>
      </c>
      <c r="E9" s="51">
        <f t="shared" si="0"/>
        <v>183352154</v>
      </c>
      <c r="F9" s="51">
        <f>+F25+F40</f>
        <v>21682008846</v>
      </c>
      <c r="G9" s="51">
        <f>+G25+G40</f>
        <v>21127443709.27</v>
      </c>
      <c r="H9" s="51">
        <f>+G9-I9</f>
        <v>0</v>
      </c>
      <c r="I9" s="51">
        <f>+I25+I40</f>
        <v>21127443709.27</v>
      </c>
      <c r="J9" s="51">
        <f>+I9-K9</f>
        <v>2364764225.8600006</v>
      </c>
      <c r="K9" s="51">
        <f>+K25+K40</f>
        <v>18762679483.41</v>
      </c>
      <c r="L9" s="75">
        <f>+F9-G9</f>
        <v>554565136.7299995</v>
      </c>
      <c r="M9" s="76">
        <f>+G9/F9</f>
        <v>0.9744227972293117</v>
      </c>
      <c r="N9" s="76">
        <f>+I9/F9</f>
        <v>0.9744227972293117</v>
      </c>
      <c r="O9" s="77">
        <f>+K9/F9</f>
        <v>0.8653570624693951</v>
      </c>
    </row>
    <row r="10" spans="1:15" ht="25.5" customHeight="1">
      <c r="A10" s="18"/>
      <c r="B10" s="50" t="s">
        <v>9</v>
      </c>
      <c r="C10" s="51">
        <f>+C26</f>
        <v>48426938855</v>
      </c>
      <c r="D10" s="51">
        <f>+D26+D41</f>
        <v>46706013554.85</v>
      </c>
      <c r="E10" s="51">
        <f>+E26+E41</f>
        <v>10588530666.85</v>
      </c>
      <c r="F10" s="51">
        <f aca="true" t="shared" si="1" ref="F10:K11">+F26</f>
        <v>84544421743</v>
      </c>
      <c r="G10" s="51">
        <f t="shared" si="1"/>
        <v>83541216417.87</v>
      </c>
      <c r="H10" s="51">
        <f>+G10-I10</f>
        <v>0</v>
      </c>
      <c r="I10" s="51">
        <f t="shared" si="1"/>
        <v>83541216417.87</v>
      </c>
      <c r="J10" s="51">
        <f>+I10-K10</f>
        <v>1183024068</v>
      </c>
      <c r="K10" s="51">
        <f t="shared" si="1"/>
        <v>82358192349.87</v>
      </c>
      <c r="L10" s="75">
        <f>+F10-G10</f>
        <v>1003205325.1300049</v>
      </c>
      <c r="M10" s="76">
        <f>+G10/F10</f>
        <v>0.9881339856084229</v>
      </c>
      <c r="N10" s="76">
        <f>+I10/F10</f>
        <v>0.9881339856084229</v>
      </c>
      <c r="O10" s="77">
        <f>+K10/F10</f>
        <v>0.9741410568780545</v>
      </c>
    </row>
    <row r="11" spans="1:16" ht="24.75" customHeight="1">
      <c r="A11" s="18"/>
      <c r="B11" s="50" t="s">
        <v>10</v>
      </c>
      <c r="C11" s="51">
        <f>+C27</f>
        <v>205586800000</v>
      </c>
      <c r="D11" s="51">
        <f>+D27+D42</f>
        <v>405000000</v>
      </c>
      <c r="E11" s="51">
        <f>+E27+E42</f>
        <v>7563312961</v>
      </c>
      <c r="F11" s="51">
        <f t="shared" si="1"/>
        <v>198428487039</v>
      </c>
      <c r="G11" s="51">
        <f t="shared" si="1"/>
        <v>198428487039</v>
      </c>
      <c r="H11" s="51">
        <f>+G11-I11</f>
        <v>8128143783.5</v>
      </c>
      <c r="I11" s="51">
        <f t="shared" si="1"/>
        <v>190300343255.5</v>
      </c>
      <c r="J11" s="51">
        <f>+I11-K11</f>
        <v>8000000000.399994</v>
      </c>
      <c r="K11" s="51">
        <f t="shared" si="1"/>
        <v>182300343255.1</v>
      </c>
      <c r="L11" s="75">
        <f>+F11-G11</f>
        <v>0</v>
      </c>
      <c r="M11" s="76">
        <f>+G11/F11</f>
        <v>1</v>
      </c>
      <c r="N11" s="76">
        <f>+I11/F11</f>
        <v>0.9590374149156191</v>
      </c>
      <c r="O11" s="77">
        <f>+K11/F11</f>
        <v>0.9187206231092712</v>
      </c>
      <c r="P11" s="1"/>
    </row>
    <row r="12" spans="1:15" ht="6.75" customHeight="1">
      <c r="A12" s="18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26"/>
      <c r="M12" s="15"/>
      <c r="N12" s="15"/>
      <c r="O12" s="16"/>
    </row>
    <row r="13" spans="1:15" ht="37.5" customHeight="1">
      <c r="A13" s="17" t="s">
        <v>5</v>
      </c>
      <c r="B13" s="48" t="s">
        <v>3</v>
      </c>
      <c r="C13" s="49">
        <f>+C29+C42</f>
        <v>182026800000</v>
      </c>
      <c r="D13" s="49">
        <f>+D29+D42</f>
        <v>82465000000</v>
      </c>
      <c r="E13" s="49">
        <f>+E29+E42</f>
        <v>78022343464</v>
      </c>
      <c r="F13" s="49">
        <f>+F29+F42</f>
        <v>186469456536</v>
      </c>
      <c r="G13" s="49">
        <f>+G29+G42</f>
        <v>184655352249.7</v>
      </c>
      <c r="H13" s="49">
        <f>+G13-I13</f>
        <v>0</v>
      </c>
      <c r="I13" s="49">
        <f>+I29+I42</f>
        <v>184655352249.7</v>
      </c>
      <c r="J13" s="49">
        <f>+I13-K13</f>
        <v>123446967886.81001</v>
      </c>
      <c r="K13" s="49">
        <f>+K29+K42</f>
        <v>61208384362.89</v>
      </c>
      <c r="L13" s="25">
        <f>+F13-G13</f>
        <v>1814104286.2999878</v>
      </c>
      <c r="M13" s="13">
        <f>+G13/F13</f>
        <v>0.9902713059822226</v>
      </c>
      <c r="N13" s="13">
        <f>+I13/F13</f>
        <v>0.9902713059822226</v>
      </c>
      <c r="O13" s="14">
        <f>+K13/F13</f>
        <v>0.32824884836339424</v>
      </c>
    </row>
    <row r="14" spans="1:16" ht="11.25" customHeight="1">
      <c r="A14" s="11"/>
      <c r="B14" s="53"/>
      <c r="C14" s="54"/>
      <c r="D14" s="54"/>
      <c r="E14" s="54"/>
      <c r="F14" s="55"/>
      <c r="G14" s="55"/>
      <c r="H14" s="55"/>
      <c r="I14" s="55"/>
      <c r="J14" s="55"/>
      <c r="K14" s="55"/>
      <c r="L14" s="26"/>
      <c r="M14" s="15"/>
      <c r="N14" s="15"/>
      <c r="O14" s="16"/>
      <c r="P14" s="23"/>
    </row>
    <row r="15" spans="1:15" ht="19.5" customHeight="1" thickBot="1">
      <c r="A15" s="19" t="s">
        <v>6</v>
      </c>
      <c r="B15" s="56" t="s">
        <v>7</v>
      </c>
      <c r="C15" s="57">
        <f>+C31+C44</f>
        <v>499185366855</v>
      </c>
      <c r="D15" s="57">
        <f aca="true" t="shared" si="2" ref="D15:K15">+D7+D13</f>
        <v>146042635341.85</v>
      </c>
      <c r="E15" s="57">
        <f t="shared" si="2"/>
        <v>102672099716.85</v>
      </c>
      <c r="F15" s="57">
        <f t="shared" si="2"/>
        <v>542555902480</v>
      </c>
      <c r="G15" s="57">
        <f t="shared" si="2"/>
        <v>538492327850.59</v>
      </c>
      <c r="H15" s="57">
        <f>+G15-I15</f>
        <v>8128143783.5</v>
      </c>
      <c r="I15" s="57">
        <f t="shared" si="2"/>
        <v>530364184067.09</v>
      </c>
      <c r="J15" s="57">
        <f>+I15-K15</f>
        <v>136573920105.74005</v>
      </c>
      <c r="K15" s="57">
        <f t="shared" si="2"/>
        <v>393790263961.35</v>
      </c>
      <c r="L15" s="27">
        <f>+F15-G15</f>
        <v>4063574629.409973</v>
      </c>
      <c r="M15" s="20">
        <f>+G15/F15</f>
        <v>0.9925103116363945</v>
      </c>
      <c r="N15" s="20">
        <f>+I15/F15</f>
        <v>0.9775291018728538</v>
      </c>
      <c r="O15" s="21">
        <f>+K15/F15</f>
        <v>0.7258058794703944</v>
      </c>
    </row>
    <row r="16" spans="3:15" ht="9.7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8">
      <c r="A17" s="84" t="s">
        <v>25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1:15" ht="15" customHeight="1">
      <c r="A18" s="84" t="s">
        <v>31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1:15" ht="11.25" customHeight="1" hidden="1" thickBot="1">
      <c r="A19" s="5"/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3:15" ht="18" customHeight="1" thickBot="1">
      <c r="C20" s="1"/>
      <c r="D20" s="1"/>
      <c r="E20" s="1"/>
      <c r="F20" s="1"/>
      <c r="G20" s="1"/>
      <c r="H20" s="1"/>
      <c r="I20" s="1"/>
      <c r="J20" s="1"/>
      <c r="K20" s="4"/>
      <c r="L20" s="32"/>
      <c r="M20" s="32"/>
      <c r="N20" s="32"/>
      <c r="O20" s="32"/>
    </row>
    <row r="21" spans="1:15" ht="48.75" customHeight="1" thickBot="1">
      <c r="A21" s="28"/>
      <c r="B21" s="29" t="s">
        <v>8</v>
      </c>
      <c r="C21" s="30" t="s">
        <v>23</v>
      </c>
      <c r="D21" s="31" t="s">
        <v>33</v>
      </c>
      <c r="E21" s="31" t="s">
        <v>34</v>
      </c>
      <c r="F21" s="30" t="s">
        <v>12</v>
      </c>
      <c r="G21" s="30" t="s">
        <v>18</v>
      </c>
      <c r="H21" s="30" t="s">
        <v>28</v>
      </c>
      <c r="I21" s="30" t="s">
        <v>22</v>
      </c>
      <c r="J21" s="30" t="s">
        <v>29</v>
      </c>
      <c r="K21" s="30" t="s">
        <v>17</v>
      </c>
      <c r="L21" s="67" t="s">
        <v>13</v>
      </c>
      <c r="M21" s="68" t="s">
        <v>16</v>
      </c>
      <c r="N21" s="69" t="s">
        <v>14</v>
      </c>
      <c r="O21" s="70" t="s">
        <v>15</v>
      </c>
    </row>
    <row r="22" spans="1:15" ht="13.5" customHeight="1">
      <c r="A22" s="9"/>
      <c r="B22" s="3"/>
      <c r="C22" s="6"/>
      <c r="D22" s="6"/>
      <c r="E22" s="6"/>
      <c r="F22" s="8"/>
      <c r="G22" s="8"/>
      <c r="H22" s="8"/>
      <c r="I22" s="8"/>
      <c r="J22" s="8"/>
      <c r="K22" s="8"/>
      <c r="L22" s="35"/>
      <c r="M22" s="36"/>
      <c r="N22" s="36"/>
      <c r="O22" s="71"/>
    </row>
    <row r="23" spans="1:15" ht="19.5" customHeight="1">
      <c r="A23" s="12" t="s">
        <v>4</v>
      </c>
      <c r="B23" s="62" t="s">
        <v>0</v>
      </c>
      <c r="C23" s="49">
        <f aca="true" t="shared" si="3" ref="C23:K23">SUM(C24:C27)</f>
        <v>305016997855</v>
      </c>
      <c r="D23" s="49">
        <f>SUM(D24:D27)</f>
        <v>63399013554.85</v>
      </c>
      <c r="E23" s="49">
        <f>SUM(E24:E27)</f>
        <v>23933756252.85</v>
      </c>
      <c r="F23" s="49">
        <f>+C23+D23-E23</f>
        <v>344482255157</v>
      </c>
      <c r="G23" s="49">
        <f t="shared" si="3"/>
        <v>342453241048.33997</v>
      </c>
      <c r="H23" s="49">
        <f>+G23-I23</f>
        <v>8128143783.5</v>
      </c>
      <c r="I23" s="49">
        <f t="shared" si="3"/>
        <v>334325097264.83997</v>
      </c>
      <c r="J23" s="49">
        <f>+I23-K23</f>
        <v>12788810032.029968</v>
      </c>
      <c r="K23" s="49">
        <f t="shared" si="3"/>
        <v>321536287232.81</v>
      </c>
      <c r="L23" s="37">
        <f>+F23-G23</f>
        <v>2029014108.6600342</v>
      </c>
      <c r="M23" s="38">
        <f>+G23/F23</f>
        <v>0.9941099604456105</v>
      </c>
      <c r="N23" s="38">
        <f>+I23/F23</f>
        <v>0.9705147137766768</v>
      </c>
      <c r="O23" s="39">
        <f>+K23/F23</f>
        <v>0.9333899857520027</v>
      </c>
    </row>
    <row r="24" spans="1:15" ht="19.5" customHeight="1">
      <c r="A24" s="18"/>
      <c r="B24" s="63" t="s">
        <v>1</v>
      </c>
      <c r="C24" s="51">
        <v>37951130000</v>
      </c>
      <c r="D24" s="51">
        <v>9288000000</v>
      </c>
      <c r="E24" s="51">
        <v>5598560471</v>
      </c>
      <c r="F24" s="51">
        <f>+C24+D24-E24</f>
        <v>41640569529</v>
      </c>
      <c r="G24" s="51">
        <v>41045890957.54</v>
      </c>
      <c r="H24" s="51">
        <f>+G24-I24</f>
        <v>0</v>
      </c>
      <c r="I24" s="51">
        <v>41045890957.54</v>
      </c>
      <c r="J24" s="51">
        <f>+I24-K24</f>
        <v>1480567643.1699982</v>
      </c>
      <c r="K24" s="51">
        <v>39565323314.37</v>
      </c>
      <c r="L24" s="78">
        <f>+F24-G24</f>
        <v>594678571.4599991</v>
      </c>
      <c r="M24" s="79">
        <f>+G24/F24</f>
        <v>0.9857187695032402</v>
      </c>
      <c r="N24" s="79">
        <f>+I24/F24</f>
        <v>0.9857187695032402</v>
      </c>
      <c r="O24" s="80">
        <f>+K24/F24</f>
        <v>0.9501628762982043</v>
      </c>
    </row>
    <row r="25" spans="1:15" ht="19.5" customHeight="1">
      <c r="A25" s="18"/>
      <c r="B25" s="63" t="s">
        <v>2</v>
      </c>
      <c r="C25" s="51">
        <v>13052129000</v>
      </c>
      <c r="D25" s="51">
        <v>7000000000</v>
      </c>
      <c r="E25" s="51">
        <v>183352154</v>
      </c>
      <c r="F25" s="51">
        <f>+C25+D25-E25</f>
        <v>19868776846</v>
      </c>
      <c r="G25" s="51">
        <v>19437646633.93</v>
      </c>
      <c r="H25" s="51">
        <f>+G25-I25</f>
        <v>0</v>
      </c>
      <c r="I25" s="51">
        <v>19437646633.93</v>
      </c>
      <c r="J25" s="51">
        <f>+I25-K25</f>
        <v>2125218320.459999</v>
      </c>
      <c r="K25" s="51">
        <v>17312428313.47</v>
      </c>
      <c r="L25" s="78">
        <f>+F25-G25</f>
        <v>431130212.0699997</v>
      </c>
      <c r="M25" s="79">
        <f>+G25/F25</f>
        <v>0.9783011196204161</v>
      </c>
      <c r="N25" s="79">
        <f>+I25/F25</f>
        <v>0.9783011196204161</v>
      </c>
      <c r="O25" s="80">
        <f>+K25/F25</f>
        <v>0.8713384043545366</v>
      </c>
    </row>
    <row r="26" spans="1:15" ht="19.5" customHeight="1">
      <c r="A26" s="18"/>
      <c r="B26" s="63" t="s">
        <v>9</v>
      </c>
      <c r="C26" s="51">
        <v>48426938855</v>
      </c>
      <c r="D26" s="51">
        <v>46706013554.85</v>
      </c>
      <c r="E26" s="51">
        <v>10588530666.85</v>
      </c>
      <c r="F26" s="51">
        <f>+C26+D26-E26</f>
        <v>84544421743</v>
      </c>
      <c r="G26" s="51">
        <v>83541216417.87</v>
      </c>
      <c r="H26" s="51">
        <f>+G26-I26</f>
        <v>0</v>
      </c>
      <c r="I26" s="51">
        <v>83541216417.87</v>
      </c>
      <c r="J26" s="51">
        <f>+I26-K26</f>
        <v>1183024068</v>
      </c>
      <c r="K26" s="51">
        <v>82358192349.87</v>
      </c>
      <c r="L26" s="78">
        <f>+F26-G26</f>
        <v>1003205325.1300049</v>
      </c>
      <c r="M26" s="79">
        <f>+G26/F26</f>
        <v>0.9881339856084229</v>
      </c>
      <c r="N26" s="79">
        <f>+I26/F26</f>
        <v>0.9881339856084229</v>
      </c>
      <c r="O26" s="80">
        <f>+K26/F26</f>
        <v>0.9741410568780545</v>
      </c>
    </row>
    <row r="27" spans="1:15" ht="19.5" customHeight="1">
      <c r="A27" s="18"/>
      <c r="B27" s="63" t="s">
        <v>10</v>
      </c>
      <c r="C27" s="51">
        <v>205586800000</v>
      </c>
      <c r="D27" s="51">
        <v>405000000</v>
      </c>
      <c r="E27" s="51">
        <v>7563312961</v>
      </c>
      <c r="F27" s="51">
        <f>+C27+D27-E27</f>
        <v>198428487039</v>
      </c>
      <c r="G27" s="51">
        <v>198428487039</v>
      </c>
      <c r="H27" s="51">
        <f>+G27-I27</f>
        <v>8128143783.5</v>
      </c>
      <c r="I27" s="51">
        <v>190300343255.5</v>
      </c>
      <c r="J27" s="51">
        <f>+I27-K27</f>
        <v>8000000000.399994</v>
      </c>
      <c r="K27" s="51">
        <v>182300343255.1</v>
      </c>
      <c r="L27" s="78">
        <f>+F27-G27</f>
        <v>0</v>
      </c>
      <c r="M27" s="79">
        <f>+G27/F27</f>
        <v>1</v>
      </c>
      <c r="N27" s="79">
        <f>+I27/F27</f>
        <v>0.9590374149156191</v>
      </c>
      <c r="O27" s="80">
        <f>+K27/F27</f>
        <v>0.9187206231092712</v>
      </c>
    </row>
    <row r="28" spans="1:15" ht="8.25" customHeight="1">
      <c r="A28" s="18"/>
      <c r="B28" s="64"/>
      <c r="C28" s="51"/>
      <c r="D28" s="51"/>
      <c r="E28" s="51"/>
      <c r="F28" s="51"/>
      <c r="G28" s="51"/>
      <c r="H28" s="51"/>
      <c r="I28" s="51"/>
      <c r="J28" s="51"/>
      <c r="K28" s="51"/>
      <c r="L28" s="40"/>
      <c r="M28" s="41"/>
      <c r="N28" s="41"/>
      <c r="O28" s="42"/>
    </row>
    <row r="29" spans="1:15" ht="19.5" customHeight="1">
      <c r="A29" s="17" t="s">
        <v>5</v>
      </c>
      <c r="B29" s="62" t="s">
        <v>3</v>
      </c>
      <c r="C29" s="49">
        <v>178162800000</v>
      </c>
      <c r="D29" s="49">
        <v>82465000000</v>
      </c>
      <c r="E29" s="49">
        <v>78022343464</v>
      </c>
      <c r="F29" s="49">
        <f>+C29+D29-E29</f>
        <v>182605456536</v>
      </c>
      <c r="G29" s="49">
        <v>180929736266.44</v>
      </c>
      <c r="H29" s="49">
        <f>+G29-I29</f>
        <v>0</v>
      </c>
      <c r="I29" s="49">
        <v>180929736266.44</v>
      </c>
      <c r="J29" s="49">
        <f>+I29-K29</f>
        <v>123046845045.15</v>
      </c>
      <c r="K29" s="49">
        <v>57882891221.29</v>
      </c>
      <c r="L29" s="37">
        <f>+F29-G29</f>
        <v>1675720269.5599976</v>
      </c>
      <c r="M29" s="38">
        <f>+G29/F29</f>
        <v>0.9908232738421503</v>
      </c>
      <c r="N29" s="38">
        <f>+I29/F29</f>
        <v>0.9908232738421503</v>
      </c>
      <c r="O29" s="39">
        <f>+K29/F29</f>
        <v>0.31698336029667656</v>
      </c>
    </row>
    <row r="30" spans="1:15" ht="10.5" customHeight="1">
      <c r="A30" s="22"/>
      <c r="B30" s="65"/>
      <c r="C30" s="54"/>
      <c r="D30" s="54"/>
      <c r="E30" s="54"/>
      <c r="F30" s="54"/>
      <c r="G30" s="54" t="s">
        <v>27</v>
      </c>
      <c r="H30" s="54"/>
      <c r="I30" s="54"/>
      <c r="J30" s="54"/>
      <c r="K30" s="54"/>
      <c r="L30" s="40"/>
      <c r="M30" s="41"/>
      <c r="N30" s="41"/>
      <c r="O30" s="42"/>
    </row>
    <row r="31" spans="1:15" ht="19.5" customHeight="1" thickBot="1">
      <c r="A31" s="19" t="s">
        <v>6</v>
      </c>
      <c r="B31" s="66" t="s">
        <v>7</v>
      </c>
      <c r="C31" s="57">
        <f>+C23+C29</f>
        <v>483179797855</v>
      </c>
      <c r="D31" s="57">
        <f>+D23+D29</f>
        <v>145864013554.85</v>
      </c>
      <c r="E31" s="57">
        <f>+E23+E29</f>
        <v>101956099716.85</v>
      </c>
      <c r="F31" s="57">
        <f>+C31+D31-E31</f>
        <v>527087711693</v>
      </c>
      <c r="G31" s="57">
        <f>+G23+G29</f>
        <v>523382977314.77997</v>
      </c>
      <c r="H31" s="57">
        <f>+G31-I31</f>
        <v>8128143783.5</v>
      </c>
      <c r="I31" s="57">
        <f>+I23+I29</f>
        <v>515254833531.27997</v>
      </c>
      <c r="J31" s="57">
        <f>+I31-K31</f>
        <v>135835655077.18</v>
      </c>
      <c r="K31" s="57">
        <f>+K23+K29</f>
        <v>379419178454.1</v>
      </c>
      <c r="L31" s="43">
        <f>+F31-G31</f>
        <v>3704734378.2200317</v>
      </c>
      <c r="M31" s="44">
        <f>+G31/F31</f>
        <v>0.9929713133202812</v>
      </c>
      <c r="N31" s="44">
        <f>+I31/F31</f>
        <v>0.9775504571644955</v>
      </c>
      <c r="O31" s="45">
        <f>+K31/F31</f>
        <v>0.7198406831292077</v>
      </c>
    </row>
    <row r="32" spans="3:15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8">
      <c r="A33" s="81" t="s">
        <v>26</v>
      </c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t="18">
      <c r="A34" s="81" t="s">
        <v>31</v>
      </c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1:15" ht="11.25" customHeight="1" thickBot="1">
      <c r="A35" s="5"/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54" customHeight="1" thickBot="1">
      <c r="A36" s="28"/>
      <c r="B36" s="29" t="s">
        <v>8</v>
      </c>
      <c r="C36" s="30" t="s">
        <v>23</v>
      </c>
      <c r="D36" s="31" t="s">
        <v>33</v>
      </c>
      <c r="E36" s="31" t="s">
        <v>34</v>
      </c>
      <c r="F36" s="30" t="s">
        <v>12</v>
      </c>
      <c r="G36" s="30" t="s">
        <v>19</v>
      </c>
      <c r="H36" s="30" t="s">
        <v>28</v>
      </c>
      <c r="I36" s="30" t="s">
        <v>22</v>
      </c>
      <c r="J36" s="30" t="s">
        <v>29</v>
      </c>
      <c r="K36" s="30" t="s">
        <v>20</v>
      </c>
      <c r="L36" s="67" t="s">
        <v>13</v>
      </c>
      <c r="M36" s="68" t="s">
        <v>16</v>
      </c>
      <c r="N36" s="69" t="s">
        <v>14</v>
      </c>
      <c r="O36" s="70" t="s">
        <v>15</v>
      </c>
    </row>
    <row r="37" spans="1:15" ht="12" customHeight="1">
      <c r="A37" s="9"/>
      <c r="B37" s="3"/>
      <c r="C37" s="6"/>
      <c r="D37" s="6"/>
      <c r="E37" s="6"/>
      <c r="F37" s="8"/>
      <c r="G37" s="8"/>
      <c r="H37" s="8"/>
      <c r="I37" s="8"/>
      <c r="J37" s="8"/>
      <c r="K37" s="8"/>
      <c r="L37" s="46"/>
      <c r="M37" s="47"/>
      <c r="N37" s="47"/>
      <c r="O37" s="72"/>
    </row>
    <row r="38" spans="1:15" ht="19.5" customHeight="1">
      <c r="A38" s="17" t="s">
        <v>4</v>
      </c>
      <c r="B38" s="59" t="s">
        <v>0</v>
      </c>
      <c r="C38" s="49">
        <f>SUM(C39:C40)</f>
        <v>12141569000</v>
      </c>
      <c r="D38" s="49">
        <f>+D39+D40</f>
        <v>178621787</v>
      </c>
      <c r="E38" s="49">
        <f>+E39+E40</f>
        <v>716000000</v>
      </c>
      <c r="F38" s="49">
        <f>+C38+D38-E38</f>
        <v>11604190787</v>
      </c>
      <c r="G38" s="49">
        <f>SUM(G39:G40)</f>
        <v>11383734552.55</v>
      </c>
      <c r="H38" s="49">
        <f>+G38-I38</f>
        <v>0</v>
      </c>
      <c r="I38" s="49">
        <f>SUM(I39:I40)</f>
        <v>11383734552.55</v>
      </c>
      <c r="J38" s="49">
        <f>+I38-K38</f>
        <v>338142186.8999996</v>
      </c>
      <c r="K38" s="49">
        <f>SUM(K39:K40)</f>
        <v>11045592365.65</v>
      </c>
      <c r="L38" s="25">
        <f>+F38-G38</f>
        <v>220456234.45000076</v>
      </c>
      <c r="M38" s="13">
        <f>+G38/F38</f>
        <v>0.9810020156944529</v>
      </c>
      <c r="N38" s="13">
        <f>+I38/F38</f>
        <v>0.9810020156944529</v>
      </c>
      <c r="O38" s="14">
        <f>+K38/F38</f>
        <v>0.9518623545921194</v>
      </c>
    </row>
    <row r="39" spans="1:15" ht="19.5" customHeight="1">
      <c r="A39" s="24"/>
      <c r="B39" s="50" t="s">
        <v>1</v>
      </c>
      <c r="C39" s="51">
        <v>10328337000</v>
      </c>
      <c r="D39" s="51">
        <v>178621787</v>
      </c>
      <c r="E39" s="51">
        <v>716000000</v>
      </c>
      <c r="F39" s="51">
        <f>+C39+D39-E39</f>
        <v>9790958787</v>
      </c>
      <c r="G39" s="51">
        <v>9693937477.21</v>
      </c>
      <c r="H39" s="51">
        <f>+G39-I39</f>
        <v>0</v>
      </c>
      <c r="I39" s="51">
        <v>9693937477.21</v>
      </c>
      <c r="J39" s="51">
        <f>+I39-K39</f>
        <v>98596281.5</v>
      </c>
      <c r="K39" s="51">
        <v>9595341195.71</v>
      </c>
      <c r="L39" s="75">
        <f>+F39-G39</f>
        <v>97021309.79000092</v>
      </c>
      <c r="M39" s="76">
        <f>+G39/F39</f>
        <v>0.9900907243201941</v>
      </c>
      <c r="N39" s="76">
        <f>+I39/F39</f>
        <v>0.9900907243201941</v>
      </c>
      <c r="O39" s="77">
        <f>+K39/F39</f>
        <v>0.9800205888365363</v>
      </c>
    </row>
    <row r="40" spans="1:15" ht="19.5" customHeight="1">
      <c r="A40" s="24"/>
      <c r="B40" s="50" t="s">
        <v>2</v>
      </c>
      <c r="C40" s="51">
        <v>1813232000</v>
      </c>
      <c r="D40" s="51">
        <v>0</v>
      </c>
      <c r="E40" s="51">
        <v>0</v>
      </c>
      <c r="F40" s="51">
        <f>+C40+D40-E40</f>
        <v>1813232000</v>
      </c>
      <c r="G40" s="51">
        <v>1689797075.34</v>
      </c>
      <c r="H40" s="51">
        <f>+G40-I40</f>
        <v>0</v>
      </c>
      <c r="I40" s="51">
        <v>1689797075.34</v>
      </c>
      <c r="J40" s="51">
        <f>+I40-K40</f>
        <v>239545905.39999986</v>
      </c>
      <c r="K40" s="51">
        <v>1450251169.94</v>
      </c>
      <c r="L40" s="75">
        <f>+F40-G40</f>
        <v>123434924.66000009</v>
      </c>
      <c r="M40" s="76">
        <f>+G40/F40</f>
        <v>0.9319254653237975</v>
      </c>
      <c r="N40" s="76">
        <f>+I40/F40</f>
        <v>0.9319254653237975</v>
      </c>
      <c r="O40" s="77">
        <f>+K40/F40</f>
        <v>0.7998155613512226</v>
      </c>
    </row>
    <row r="41" spans="1:15" ht="9" customHeight="1">
      <c r="A41" s="18"/>
      <c r="B41" s="60"/>
      <c r="C41" s="51"/>
      <c r="D41" s="51"/>
      <c r="E41" s="51"/>
      <c r="F41" s="51"/>
      <c r="G41" s="51"/>
      <c r="H41" s="51"/>
      <c r="I41" s="51"/>
      <c r="J41" s="51"/>
      <c r="K41" s="51"/>
      <c r="L41" s="26"/>
      <c r="M41" s="15"/>
      <c r="N41" s="15"/>
      <c r="O41" s="16"/>
    </row>
    <row r="42" spans="1:15" ht="19.5" customHeight="1">
      <c r="A42" s="17" t="s">
        <v>5</v>
      </c>
      <c r="B42" s="48" t="s">
        <v>3</v>
      </c>
      <c r="C42" s="49">
        <v>3864000000</v>
      </c>
      <c r="D42" s="49">
        <v>0</v>
      </c>
      <c r="E42" s="49">
        <v>0</v>
      </c>
      <c r="F42" s="49">
        <f>+C42+D42-E42</f>
        <v>3864000000</v>
      </c>
      <c r="G42" s="49">
        <v>3725615983.26</v>
      </c>
      <c r="H42" s="49">
        <f>+G42-I42</f>
        <v>0</v>
      </c>
      <c r="I42" s="49">
        <v>3725615983.26</v>
      </c>
      <c r="J42" s="49">
        <f>+I42-K42</f>
        <v>400122841.6600003</v>
      </c>
      <c r="K42" s="49">
        <v>3325493141.6</v>
      </c>
      <c r="L42" s="25">
        <f>+F42-G42</f>
        <v>138384016.73999977</v>
      </c>
      <c r="M42" s="13">
        <f>+G42/F42</f>
        <v>0.9641863310714286</v>
      </c>
      <c r="N42" s="13">
        <f>+I42/F42</f>
        <v>0.9641863310714286</v>
      </c>
      <c r="O42" s="14">
        <f>+K42/F42</f>
        <v>0.8606348710144928</v>
      </c>
    </row>
    <row r="43" spans="1:15" ht="9.75" customHeight="1">
      <c r="A43" s="11"/>
      <c r="B43" s="61"/>
      <c r="C43" s="55"/>
      <c r="D43" s="55"/>
      <c r="E43" s="55"/>
      <c r="F43" s="55"/>
      <c r="G43" s="55"/>
      <c r="H43" s="55"/>
      <c r="I43" s="55"/>
      <c r="J43" s="55"/>
      <c r="K43" s="55"/>
      <c r="L43" s="26"/>
      <c r="M43" s="15"/>
      <c r="N43" s="15"/>
      <c r="O43" s="16"/>
    </row>
    <row r="44" spans="1:15" ht="19.5" customHeight="1" thickBot="1">
      <c r="A44" s="19" t="s">
        <v>6</v>
      </c>
      <c r="B44" s="56" t="s">
        <v>7</v>
      </c>
      <c r="C44" s="57">
        <f>+C38+C42</f>
        <v>16005569000</v>
      </c>
      <c r="D44" s="57">
        <f>+D38+D42</f>
        <v>178621787</v>
      </c>
      <c r="E44" s="57">
        <f>+E38+E42</f>
        <v>716000000</v>
      </c>
      <c r="F44" s="57">
        <f>+C44+D44-E44</f>
        <v>15468190787</v>
      </c>
      <c r="G44" s="57">
        <f>+G38+G42</f>
        <v>15109350535.81</v>
      </c>
      <c r="H44" s="57">
        <f>+G44-I44</f>
        <v>0</v>
      </c>
      <c r="I44" s="57">
        <f>+I38+I42</f>
        <v>15109350535.81</v>
      </c>
      <c r="J44" s="57">
        <f>+I44-K44</f>
        <v>738265028.5599995</v>
      </c>
      <c r="K44" s="57">
        <f>+K38+K42</f>
        <v>14371085507.25</v>
      </c>
      <c r="L44" s="27">
        <f>+F44-G44</f>
        <v>358840251.19000053</v>
      </c>
      <c r="M44" s="20">
        <f>+G44/F44</f>
        <v>0.9768014077320806</v>
      </c>
      <c r="N44" s="20">
        <f>+I44/F44</f>
        <v>0.9768014077320806</v>
      </c>
      <c r="O44" s="21">
        <f>+K44/F44</f>
        <v>0.9290734582436075</v>
      </c>
    </row>
    <row r="45" spans="3:5" ht="12.75">
      <c r="C45" s="1"/>
      <c r="D45" s="1"/>
      <c r="E45" s="1"/>
    </row>
    <row r="46" spans="2:15" ht="12.75">
      <c r="B46" s="33" t="s">
        <v>24</v>
      </c>
      <c r="C46" s="33"/>
      <c r="D46" s="33"/>
      <c r="E46" s="33"/>
      <c r="F46" s="74"/>
      <c r="G46" s="58"/>
      <c r="H46" s="58"/>
      <c r="I46" s="58"/>
      <c r="J46" s="58"/>
      <c r="K46" s="58"/>
      <c r="L46" s="34"/>
      <c r="M46" s="34"/>
      <c r="N46" s="4"/>
      <c r="O46" s="4"/>
    </row>
    <row r="47" spans="2:13" ht="12.75">
      <c r="B47" s="33" t="s">
        <v>36</v>
      </c>
      <c r="C47" s="33"/>
      <c r="D47" s="33"/>
      <c r="E47" s="33"/>
      <c r="F47" s="33"/>
      <c r="G47" s="33"/>
      <c r="H47" s="33"/>
      <c r="I47" s="33"/>
      <c r="J47" s="33"/>
      <c r="K47" s="34"/>
      <c r="L47" s="34"/>
      <c r="M47" s="34"/>
    </row>
    <row r="48" spans="2:13" ht="12.75">
      <c r="B48" s="33" t="s">
        <v>37</v>
      </c>
      <c r="C48" s="33"/>
      <c r="D48" s="33"/>
      <c r="E48" s="33"/>
      <c r="F48" s="33"/>
      <c r="G48" s="33"/>
      <c r="H48" s="33"/>
      <c r="I48" s="33"/>
      <c r="J48" s="33"/>
      <c r="K48" s="34"/>
      <c r="L48" s="34"/>
      <c r="M48" s="34"/>
    </row>
    <row r="49" spans="2:13" ht="12.75">
      <c r="B49" s="33" t="s">
        <v>38</v>
      </c>
      <c r="C49" s="33"/>
      <c r="D49" s="33"/>
      <c r="E49" s="33"/>
      <c r="F49" s="33"/>
      <c r="G49" s="33"/>
      <c r="H49" s="33"/>
      <c r="I49" s="33"/>
      <c r="J49" s="33"/>
      <c r="K49" s="34"/>
      <c r="L49" s="34"/>
      <c r="M49" s="34"/>
    </row>
    <row r="50" spans="2:10" ht="12.75">
      <c r="B50" s="33" t="s">
        <v>35</v>
      </c>
      <c r="C50" s="83"/>
      <c r="D50" s="83"/>
      <c r="E50" s="83"/>
      <c r="F50" s="83"/>
      <c r="G50" s="83"/>
      <c r="H50" s="83"/>
      <c r="I50" s="83"/>
      <c r="J50" s="83"/>
    </row>
    <row r="51" spans="6:12" ht="12.75">
      <c r="F51" s="1"/>
      <c r="G51" s="1"/>
      <c r="H51" s="1"/>
      <c r="I51" s="1"/>
      <c r="J51" s="1"/>
      <c r="K51" s="1"/>
      <c r="L51" s="34"/>
    </row>
    <row r="52" ht="12.75">
      <c r="L52" s="34"/>
    </row>
    <row r="53" ht="12.75">
      <c r="L53" s="1"/>
    </row>
  </sheetData>
  <sheetProtection/>
  <mergeCells count="4">
    <mergeCell ref="A2:O2"/>
    <mergeCell ref="A1:O1"/>
    <mergeCell ref="A17:O17"/>
    <mergeCell ref="A18:O18"/>
  </mergeCells>
  <printOptions horizontalCentered="1"/>
  <pageMargins left="0.7874015748031497" right="0" top="0.3937007874015748" bottom="0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2017-01-25T15:54:45Z</cp:lastPrinted>
  <dcterms:created xsi:type="dcterms:W3CDTF">2011-02-09T13:24:23Z</dcterms:created>
  <dcterms:modified xsi:type="dcterms:W3CDTF">2017-01-25T17:18:31Z</dcterms:modified>
  <cp:category/>
  <cp:version/>
  <cp:contentType/>
  <cp:contentStatus/>
</cp:coreProperties>
</file>